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DLST\Direction\En cours\Révisions RE\"/>
    </mc:Choice>
  </mc:AlternateContent>
  <bookViews>
    <workbookView xWindow="0" yWindow="0" windowWidth="20490" windowHeight="9045" firstSheet="3" activeTab="3"/>
  </bookViews>
  <sheets>
    <sheet name="S1" sheetId="16" r:id="rId1"/>
    <sheet name="S2" sheetId="25" r:id="rId2"/>
    <sheet name="S3" sheetId="26" r:id="rId3"/>
    <sheet name="S4" sheetId="27" r:id="rId4"/>
    <sheet name="Feuil2" sheetId="2" r:id="rId5"/>
  </sheets>
  <definedNames>
    <definedName name="_xlnm._FilterDatabase" localSheetId="0" hidden="1">'S1'!$A$8:$AU$69</definedName>
    <definedName name="_xlnm._FilterDatabase" localSheetId="1" hidden="1">'S2'!$A$8:$AU$111</definedName>
    <definedName name="_xlnm._FilterDatabase" localSheetId="2" hidden="1">'S3'!$A$8:$BC$118</definedName>
    <definedName name="_xlnm._FilterDatabase" localSheetId="3" hidden="1">'S4'!$A$8:$BC$156</definedName>
    <definedName name="Nature_des_épreuves_CC">Feuil2!$B$4:$B$20</definedName>
  </definedNames>
  <calcPr calcId="152511"/>
</workbook>
</file>

<file path=xl/calcChain.xml><?xml version="1.0" encoding="utf-8"?>
<calcChain xmlns="http://schemas.openxmlformats.org/spreadsheetml/2006/main">
  <c r="AC53" i="25" l="1"/>
  <c r="AC63" i="25"/>
  <c r="AQ108" i="25" l="1"/>
  <c r="AQ107" i="25"/>
  <c r="AU106" i="25"/>
  <c r="AT106" i="25"/>
  <c r="AY152" i="27"/>
  <c r="AQ106" i="25" l="1"/>
  <c r="AR106" i="25" s="1"/>
  <c r="BC153" i="27"/>
  <c r="BC147" i="27"/>
  <c r="BB153" i="27"/>
  <c r="BB147" i="27"/>
  <c r="BC114" i="26"/>
  <c r="BB114" i="26"/>
  <c r="AU61" i="16"/>
  <c r="AT61" i="16"/>
  <c r="BB95" i="27" l="1"/>
  <c r="BC95" i="27"/>
  <c r="BC104" i="27"/>
  <c r="BB104" i="27"/>
  <c r="BB36" i="26" l="1"/>
  <c r="BC36" i="26"/>
  <c r="AD97" i="25" l="1"/>
  <c r="AD57" i="16" l="1"/>
  <c r="AU97" i="25" l="1"/>
  <c r="AT97" i="25"/>
  <c r="BC101" i="26" l="1"/>
  <c r="BB101" i="26"/>
  <c r="AU49" i="16"/>
  <c r="AT49" i="16"/>
  <c r="BC122" i="27"/>
  <c r="BB122" i="27"/>
  <c r="BC52" i="27"/>
  <c r="BB52" i="27"/>
  <c r="BC9" i="27"/>
  <c r="BB9" i="27"/>
  <c r="BC98" i="26"/>
  <c r="BB98" i="26"/>
  <c r="AU23" i="25"/>
  <c r="AT23" i="25"/>
  <c r="AU45" i="16"/>
  <c r="AT45" i="16"/>
  <c r="AU35" i="16"/>
  <c r="AT35" i="16"/>
  <c r="AT103" i="25"/>
  <c r="AU103" i="25"/>
  <c r="AU95" i="25"/>
  <c r="AT95" i="25"/>
  <c r="AU89" i="25"/>
  <c r="AT89" i="25"/>
  <c r="AU83" i="25"/>
  <c r="AT83" i="25"/>
  <c r="AU77" i="25"/>
  <c r="AT77" i="25"/>
  <c r="AU75" i="25"/>
  <c r="AT75" i="25"/>
  <c r="AU69" i="25"/>
  <c r="AT69" i="25"/>
  <c r="AU65" i="25"/>
  <c r="AT65" i="25"/>
  <c r="AU57" i="25"/>
  <c r="AT57" i="25"/>
  <c r="BC112" i="26"/>
  <c r="BB112" i="26"/>
  <c r="BC47" i="26"/>
  <c r="BB47" i="26"/>
  <c r="BC17" i="26"/>
  <c r="BB17" i="26"/>
  <c r="BC108" i="27"/>
  <c r="BB108" i="27"/>
  <c r="BC143" i="27"/>
  <c r="BB143" i="27"/>
  <c r="BC134" i="27"/>
  <c r="BB134" i="27"/>
  <c r="BC120" i="27"/>
  <c r="BB120" i="27"/>
  <c r="BC112" i="27"/>
  <c r="BB112" i="27"/>
  <c r="BC42" i="27"/>
  <c r="BB42" i="27"/>
  <c r="BC106" i="27"/>
  <c r="BB106" i="27"/>
  <c r="BB78" i="27"/>
  <c r="BC78" i="27"/>
  <c r="AU59" i="25"/>
  <c r="AT59" i="25"/>
  <c r="BC13" i="26"/>
  <c r="BB13" i="26"/>
  <c r="BC145" i="27"/>
  <c r="BB145" i="27"/>
  <c r="AC109" i="25"/>
  <c r="BC26" i="27"/>
  <c r="BB26" i="27"/>
  <c r="AU41" i="16"/>
  <c r="AT41" i="16"/>
  <c r="AU43" i="16"/>
  <c r="AT43" i="16"/>
  <c r="BC141" i="27"/>
  <c r="BB141" i="27"/>
  <c r="BC28" i="26"/>
  <c r="BB28" i="26"/>
  <c r="AT79" i="25"/>
  <c r="AU79" i="25"/>
  <c r="AU73" i="25"/>
  <c r="AT73" i="25"/>
  <c r="AQ105" i="25"/>
  <c r="AQ104" i="25"/>
  <c r="AU65" i="16"/>
  <c r="AT65" i="16"/>
  <c r="BC55" i="27"/>
  <c r="BB55" i="27"/>
  <c r="BC125" i="27"/>
  <c r="BB125" i="27"/>
  <c r="AY141" i="27"/>
  <c r="AZ141" i="27" s="1"/>
  <c r="BC138" i="27"/>
  <c r="BB138" i="27"/>
  <c r="AY138" i="27"/>
  <c r="AZ138" i="27" s="1"/>
  <c r="AY145" i="27"/>
  <c r="AZ145" i="27" s="1"/>
  <c r="AY149" i="27"/>
  <c r="AY148" i="27"/>
  <c r="AY155" i="27"/>
  <c r="AY154" i="27"/>
  <c r="BC58" i="27"/>
  <c r="BB58" i="27"/>
  <c r="AY58" i="27"/>
  <c r="AZ58" i="27" s="1"/>
  <c r="BC61" i="27"/>
  <c r="BB61" i="27"/>
  <c r="AY61" i="27"/>
  <c r="AZ61" i="27" s="1"/>
  <c r="AY143" i="27"/>
  <c r="AZ143" i="27" s="1"/>
  <c r="AY120" i="27"/>
  <c r="AZ120" i="27" s="1"/>
  <c r="AY122" i="27"/>
  <c r="AZ122" i="27" s="1"/>
  <c r="AY134" i="27"/>
  <c r="AZ134" i="27" s="1"/>
  <c r="AY112" i="27"/>
  <c r="AZ112" i="27" s="1"/>
  <c r="AY106" i="27"/>
  <c r="AZ106" i="27" s="1"/>
  <c r="AY78" i="27"/>
  <c r="AZ78" i="27" s="1"/>
  <c r="BC136" i="27"/>
  <c r="BB136" i="27"/>
  <c r="AY136" i="27"/>
  <c r="AZ136" i="27" s="1"/>
  <c r="BC132" i="27"/>
  <c r="BB132" i="27"/>
  <c r="AY132" i="27"/>
  <c r="AZ132" i="27" s="1"/>
  <c r="BC130" i="27"/>
  <c r="BB130" i="27"/>
  <c r="AY130" i="27"/>
  <c r="AZ130" i="27" s="1"/>
  <c r="BC128" i="27"/>
  <c r="BB128" i="27"/>
  <c r="AY128" i="27"/>
  <c r="AZ128" i="27" s="1"/>
  <c r="AY125" i="27"/>
  <c r="AZ125" i="27" s="1"/>
  <c r="BC118" i="27"/>
  <c r="BB118" i="27"/>
  <c r="AY118" i="27"/>
  <c r="AZ118" i="27" s="1"/>
  <c r="BC116" i="27"/>
  <c r="BB116" i="27"/>
  <c r="AY116" i="27"/>
  <c r="AZ116" i="27" s="1"/>
  <c r="BC114" i="27"/>
  <c r="BB114" i="27"/>
  <c r="AY114" i="27"/>
  <c r="AZ114" i="27" s="1"/>
  <c r="AY104" i="27"/>
  <c r="AZ104" i="27" s="1"/>
  <c r="BC102" i="27"/>
  <c r="BB102" i="27"/>
  <c r="AY102" i="27"/>
  <c r="AZ102" i="27" s="1"/>
  <c r="BC100" i="27"/>
  <c r="BB100" i="27"/>
  <c r="AY100" i="27"/>
  <c r="AZ100" i="27" s="1"/>
  <c r="BC98" i="27"/>
  <c r="BB98" i="27"/>
  <c r="AY98" i="27"/>
  <c r="AZ98" i="27" s="1"/>
  <c r="AY95" i="27"/>
  <c r="AZ95" i="27" s="1"/>
  <c r="BC93" i="27"/>
  <c r="BB93" i="27"/>
  <c r="AY93" i="27"/>
  <c r="AZ93" i="27" s="1"/>
  <c r="BC91" i="27"/>
  <c r="BB91" i="27"/>
  <c r="AY91" i="27"/>
  <c r="AZ91" i="27" s="1"/>
  <c r="BC89" i="27"/>
  <c r="BB89" i="27"/>
  <c r="AY89" i="27"/>
  <c r="AZ89" i="27" s="1"/>
  <c r="BC87" i="27"/>
  <c r="BB87" i="27"/>
  <c r="AY87" i="27"/>
  <c r="AZ87" i="27" s="1"/>
  <c r="BC85" i="27"/>
  <c r="BB85" i="27"/>
  <c r="AY85" i="27"/>
  <c r="AZ85" i="27" s="1"/>
  <c r="BC83" i="27"/>
  <c r="BB83" i="27"/>
  <c r="AY83" i="27"/>
  <c r="AZ83" i="27" s="1"/>
  <c r="BC81" i="27"/>
  <c r="BB81" i="27"/>
  <c r="AY81" i="27"/>
  <c r="AZ81" i="27" s="1"/>
  <c r="BC76" i="27"/>
  <c r="BB76" i="27"/>
  <c r="AY76" i="27"/>
  <c r="AZ76" i="27" s="1"/>
  <c r="BC74" i="27"/>
  <c r="BB74" i="27"/>
  <c r="AY74" i="27"/>
  <c r="AZ74" i="27" s="1"/>
  <c r="BC72" i="27"/>
  <c r="BB72" i="27"/>
  <c r="AY72" i="27"/>
  <c r="AZ72" i="27" s="1"/>
  <c r="BC70" i="27"/>
  <c r="BB70" i="27"/>
  <c r="AY70" i="27"/>
  <c r="AZ70" i="27" s="1"/>
  <c r="BC68" i="27"/>
  <c r="BB68" i="27"/>
  <c r="AY68" i="27"/>
  <c r="AZ68" i="27" s="1"/>
  <c r="BC66" i="27"/>
  <c r="BB66" i="27"/>
  <c r="AY66" i="27"/>
  <c r="AZ66" i="27" s="1"/>
  <c r="BC64" i="27"/>
  <c r="BB64" i="27"/>
  <c r="AY64" i="27"/>
  <c r="AZ64" i="27" s="1"/>
  <c r="AY55" i="27"/>
  <c r="AZ55" i="27" s="1"/>
  <c r="AY52" i="27"/>
  <c r="AZ52" i="27" s="1"/>
  <c r="BC50" i="27"/>
  <c r="BB50" i="27"/>
  <c r="AY50" i="27"/>
  <c r="AZ50" i="27" s="1"/>
  <c r="BC48" i="27"/>
  <c r="BB48" i="27"/>
  <c r="AY48" i="27"/>
  <c r="AZ48" i="27" s="1"/>
  <c r="AY42" i="27"/>
  <c r="AZ42" i="27" s="1"/>
  <c r="BC46" i="27"/>
  <c r="BB46" i="27"/>
  <c r="AY46" i="27"/>
  <c r="AZ46" i="27" s="1"/>
  <c r="BC44" i="27"/>
  <c r="BB44" i="27"/>
  <c r="AY44" i="27"/>
  <c r="AZ44" i="27" s="1"/>
  <c r="BC39" i="27"/>
  <c r="BB39" i="27"/>
  <c r="AY39" i="27"/>
  <c r="AZ39" i="27" s="1"/>
  <c r="BC37" i="27"/>
  <c r="BB37" i="27"/>
  <c r="AY37" i="27"/>
  <c r="AZ37" i="27" s="1"/>
  <c r="AY33" i="27"/>
  <c r="AZ33" i="27" s="1"/>
  <c r="BC33" i="27"/>
  <c r="BB33" i="27"/>
  <c r="BC18" i="27"/>
  <c r="BB18" i="27"/>
  <c r="AY18" i="27"/>
  <c r="AZ18" i="27" s="1"/>
  <c r="BC31" i="27"/>
  <c r="BB31" i="27"/>
  <c r="AY31" i="27"/>
  <c r="AZ31" i="27" s="1"/>
  <c r="BC29" i="27"/>
  <c r="BB29" i="27"/>
  <c r="AY29" i="27"/>
  <c r="AZ29" i="27" s="1"/>
  <c r="AY26" i="27"/>
  <c r="AZ26" i="27" s="1"/>
  <c r="BC24" i="27"/>
  <c r="BB24" i="27"/>
  <c r="AY24" i="27"/>
  <c r="AZ24" i="27" s="1"/>
  <c r="BC22" i="27"/>
  <c r="BB22" i="27"/>
  <c r="AY22" i="27"/>
  <c r="AZ22" i="27" s="1"/>
  <c r="BC16" i="27"/>
  <c r="BB16" i="27"/>
  <c r="AY16" i="27"/>
  <c r="AZ16" i="27" s="1"/>
  <c r="BC14" i="27"/>
  <c r="BB14" i="27"/>
  <c r="AY14" i="27"/>
  <c r="AZ14" i="27" s="1"/>
  <c r="BC12" i="27"/>
  <c r="BB12" i="27"/>
  <c r="AY12" i="27"/>
  <c r="AZ12" i="27" s="1"/>
  <c r="AY9" i="27"/>
  <c r="AZ9" i="27" s="1"/>
  <c r="AY108" i="27"/>
  <c r="AZ108" i="27" s="1"/>
  <c r="AD156" i="27"/>
  <c r="AC156" i="27"/>
  <c r="AB156" i="27"/>
  <c r="AA156" i="27"/>
  <c r="AY112" i="26"/>
  <c r="AZ112" i="26" s="1"/>
  <c r="BC110" i="26"/>
  <c r="BB110" i="26"/>
  <c r="AY110" i="26"/>
  <c r="AZ110" i="26" s="1"/>
  <c r="BC108" i="26"/>
  <c r="BB108" i="26"/>
  <c r="AY108" i="26"/>
  <c r="AZ108" i="26" s="1"/>
  <c r="BC106" i="26"/>
  <c r="BB106" i="26"/>
  <c r="AY106" i="26"/>
  <c r="AZ106" i="26" s="1"/>
  <c r="BC104" i="26"/>
  <c r="BB104" i="26"/>
  <c r="AY104" i="26"/>
  <c r="AZ104" i="26" s="1"/>
  <c r="AY101" i="26"/>
  <c r="AZ101" i="26" s="1"/>
  <c r="AY98" i="26"/>
  <c r="AZ98" i="26" s="1"/>
  <c r="BC96" i="26"/>
  <c r="BB96" i="26"/>
  <c r="AY96" i="26"/>
  <c r="AZ96" i="26" s="1"/>
  <c r="BC94" i="26"/>
  <c r="BB94" i="26"/>
  <c r="AY94" i="26"/>
  <c r="AZ94" i="26" s="1"/>
  <c r="BC92" i="26"/>
  <c r="BB92" i="26"/>
  <c r="AY92" i="26"/>
  <c r="AZ92" i="26" s="1"/>
  <c r="BC90" i="26"/>
  <c r="BB90" i="26"/>
  <c r="AY90" i="26"/>
  <c r="AZ90" i="26" s="1"/>
  <c r="BC88" i="26"/>
  <c r="BB88" i="26"/>
  <c r="AY88" i="26"/>
  <c r="AZ88" i="26" s="1"/>
  <c r="BC86" i="26"/>
  <c r="BB86" i="26"/>
  <c r="AY86" i="26"/>
  <c r="AZ86" i="26" s="1"/>
  <c r="BC84" i="26"/>
  <c r="BB84" i="26"/>
  <c r="AY84" i="26"/>
  <c r="AZ84" i="26" s="1"/>
  <c r="BC82" i="26"/>
  <c r="BB82" i="26"/>
  <c r="AY82" i="26"/>
  <c r="AZ82" i="26" s="1"/>
  <c r="BC80" i="26"/>
  <c r="BB80" i="26"/>
  <c r="AY80" i="26"/>
  <c r="AZ80" i="26" s="1"/>
  <c r="BC78" i="26"/>
  <c r="BB78" i="26"/>
  <c r="AY78" i="26"/>
  <c r="AZ78" i="26" s="1"/>
  <c r="BC76" i="26"/>
  <c r="BB76" i="26"/>
  <c r="AY76" i="26"/>
  <c r="AZ76" i="26" s="1"/>
  <c r="BC70" i="26"/>
  <c r="BB70" i="26"/>
  <c r="BC74" i="26"/>
  <c r="BB74" i="26"/>
  <c r="AY74" i="26"/>
  <c r="AZ74" i="26" s="1"/>
  <c r="BC72" i="26"/>
  <c r="BB72" i="26"/>
  <c r="AY72" i="26"/>
  <c r="AZ72" i="26" s="1"/>
  <c r="AY70" i="26"/>
  <c r="AZ70" i="26" s="1"/>
  <c r="BC68" i="26"/>
  <c r="BB68" i="26"/>
  <c r="AY68" i="26"/>
  <c r="AZ68" i="26" s="1"/>
  <c r="BC66" i="26"/>
  <c r="BB66" i="26"/>
  <c r="AY66" i="26"/>
  <c r="AZ66" i="26" s="1"/>
  <c r="BC64" i="26"/>
  <c r="BB64" i="26"/>
  <c r="AY64" i="26"/>
  <c r="AZ64" i="26" s="1"/>
  <c r="BC62" i="26"/>
  <c r="BB62" i="26"/>
  <c r="AY62" i="26"/>
  <c r="AZ62" i="26" s="1"/>
  <c r="BC60" i="26"/>
  <c r="BB60" i="26"/>
  <c r="AY60" i="26"/>
  <c r="AZ60" i="26" s="1"/>
  <c r="BC58" i="26"/>
  <c r="BB58" i="26"/>
  <c r="AY58" i="26"/>
  <c r="AZ58" i="26" s="1"/>
  <c r="BC56" i="26"/>
  <c r="BB56" i="26"/>
  <c r="AY56" i="26"/>
  <c r="AZ56" i="26" s="1"/>
  <c r="BC54" i="26"/>
  <c r="BB54" i="26"/>
  <c r="AY54" i="26"/>
  <c r="AZ54" i="26" s="1"/>
  <c r="BC49" i="26"/>
  <c r="BB49" i="26"/>
  <c r="BC52" i="26"/>
  <c r="BB52" i="26"/>
  <c r="AY52" i="26"/>
  <c r="AZ52" i="26" s="1"/>
  <c r="AY49" i="26"/>
  <c r="AZ49" i="26" s="1"/>
  <c r="BC25" i="26"/>
  <c r="BB25" i="26"/>
  <c r="AY25" i="26"/>
  <c r="AZ25" i="26" s="1"/>
  <c r="AY47" i="26"/>
  <c r="AZ47" i="26" s="1"/>
  <c r="BC45" i="26"/>
  <c r="BB45" i="26"/>
  <c r="AY45" i="26"/>
  <c r="AZ45" i="26" s="1"/>
  <c r="BC42" i="26"/>
  <c r="BB42" i="26"/>
  <c r="AY42" i="26"/>
  <c r="AZ42" i="26" s="1"/>
  <c r="BC39" i="26"/>
  <c r="BB39" i="26"/>
  <c r="AY39" i="26"/>
  <c r="AZ39" i="26" s="1"/>
  <c r="AY36" i="26"/>
  <c r="AZ36" i="26" s="1"/>
  <c r="BC34" i="26"/>
  <c r="BB34" i="26"/>
  <c r="AY34" i="26"/>
  <c r="AZ34" i="26" s="1"/>
  <c r="BC32" i="26"/>
  <c r="BB32" i="26"/>
  <c r="AY32" i="26"/>
  <c r="AZ32" i="26" s="1"/>
  <c r="AY28" i="26"/>
  <c r="AZ28" i="26" s="1"/>
  <c r="BC23" i="26"/>
  <c r="BB23" i="26"/>
  <c r="AY23" i="26"/>
  <c r="AZ23" i="26" s="1"/>
  <c r="BC21" i="26"/>
  <c r="BB21" i="26"/>
  <c r="AY21" i="26"/>
  <c r="AZ21" i="26" s="1"/>
  <c r="AY17" i="26"/>
  <c r="AZ17" i="26" s="1"/>
  <c r="BC19" i="26"/>
  <c r="BB19" i="26"/>
  <c r="AY19" i="26"/>
  <c r="AZ19" i="26" s="1"/>
  <c r="BC15" i="26"/>
  <c r="BB15" i="26"/>
  <c r="AY15" i="26"/>
  <c r="AZ15" i="26" s="1"/>
  <c r="AY13" i="26"/>
  <c r="AZ13" i="26" s="1"/>
  <c r="BC11" i="26"/>
  <c r="BB11" i="26"/>
  <c r="AY11" i="26"/>
  <c r="AZ11" i="26" s="1"/>
  <c r="AD117" i="26"/>
  <c r="AB117" i="26"/>
  <c r="AA117" i="26"/>
  <c r="AY116" i="26"/>
  <c r="AY115" i="26"/>
  <c r="BC9" i="26"/>
  <c r="BB9" i="26"/>
  <c r="AY9" i="26"/>
  <c r="AZ9" i="26" s="1"/>
  <c r="AQ95" i="25"/>
  <c r="AR95" i="25" s="1"/>
  <c r="AU101" i="25"/>
  <c r="AT101" i="25"/>
  <c r="AQ101" i="25"/>
  <c r="AR101" i="25" s="1"/>
  <c r="AU93" i="25"/>
  <c r="AT93" i="25"/>
  <c r="AU91" i="25"/>
  <c r="AT91" i="25"/>
  <c r="AQ91" i="25"/>
  <c r="AR91" i="25" s="1"/>
  <c r="AU87" i="25"/>
  <c r="AT87" i="25"/>
  <c r="AQ87" i="25"/>
  <c r="AR87" i="25" s="1"/>
  <c r="AQ89" i="25"/>
  <c r="AR89" i="25" s="1"/>
  <c r="AQ83" i="25"/>
  <c r="AR83" i="25" s="1"/>
  <c r="AU85" i="25"/>
  <c r="AT85" i="25"/>
  <c r="AQ85" i="25"/>
  <c r="AR85" i="25" s="1"/>
  <c r="AU81" i="25"/>
  <c r="AT81" i="25"/>
  <c r="AQ81" i="25"/>
  <c r="AR81" i="25" s="1"/>
  <c r="AU71" i="25"/>
  <c r="AT71" i="25"/>
  <c r="AQ71" i="25"/>
  <c r="AR71" i="25" s="1"/>
  <c r="AU67" i="25"/>
  <c r="AT67" i="25"/>
  <c r="AQ67" i="25"/>
  <c r="AR67" i="25" s="1"/>
  <c r="AU63" i="25"/>
  <c r="AT63" i="25"/>
  <c r="AQ69" i="25"/>
  <c r="AR69" i="25" s="1"/>
  <c r="AQ79" i="25"/>
  <c r="AR79" i="25" s="1"/>
  <c r="AQ77" i="25"/>
  <c r="AR77" i="25" s="1"/>
  <c r="AQ75" i="25"/>
  <c r="AR75" i="25" s="1"/>
  <c r="AQ73" i="25"/>
  <c r="AR73" i="25" s="1"/>
  <c r="AQ65" i="25"/>
  <c r="AR65" i="25" s="1"/>
  <c r="AQ59" i="25"/>
  <c r="AR59" i="25" s="1"/>
  <c r="AQ57" i="25"/>
  <c r="AR57" i="25" s="1"/>
  <c r="AU61" i="25"/>
  <c r="AT61" i="25"/>
  <c r="AQ61" i="25"/>
  <c r="AR61" i="25" s="1"/>
  <c r="AU55" i="25"/>
  <c r="AT55" i="25"/>
  <c r="AQ55" i="25"/>
  <c r="AR55" i="25" s="1"/>
  <c r="AU53" i="25"/>
  <c r="AT53" i="25"/>
  <c r="AU51" i="25"/>
  <c r="AT51" i="25"/>
  <c r="AQ51" i="25"/>
  <c r="AR51" i="25" s="1"/>
  <c r="AU49" i="25"/>
  <c r="AT49" i="25"/>
  <c r="AQ49" i="25"/>
  <c r="AR49" i="25" s="1"/>
  <c r="AU47" i="25"/>
  <c r="AT47" i="25"/>
  <c r="AQ47" i="25"/>
  <c r="AR47" i="25" s="1"/>
  <c r="AU45" i="25"/>
  <c r="AT45" i="25"/>
  <c r="AQ45" i="25"/>
  <c r="AR45" i="25" s="1"/>
  <c r="AU43" i="25"/>
  <c r="AT43" i="25"/>
  <c r="AQ43" i="25"/>
  <c r="AR43" i="25" s="1"/>
  <c r="AU41" i="25"/>
  <c r="AT41" i="25"/>
  <c r="AQ41" i="25"/>
  <c r="AR41" i="25" s="1"/>
  <c r="AU39" i="25"/>
  <c r="AT39" i="25"/>
  <c r="AQ39" i="25"/>
  <c r="AR39" i="25" s="1"/>
  <c r="AU37" i="25"/>
  <c r="AT37" i="25"/>
  <c r="AQ37" i="25"/>
  <c r="AR37" i="25" s="1"/>
  <c r="AU35" i="25"/>
  <c r="AT35" i="25"/>
  <c r="AQ35" i="25"/>
  <c r="AR35" i="25" s="1"/>
  <c r="AU33" i="25"/>
  <c r="AT33" i="25"/>
  <c r="AQ33" i="25"/>
  <c r="AR33" i="25" s="1"/>
  <c r="AU31" i="25"/>
  <c r="AT31" i="25"/>
  <c r="AQ31" i="25"/>
  <c r="AR31" i="25" s="1"/>
  <c r="AU29" i="25"/>
  <c r="AT29" i="25"/>
  <c r="AQ29" i="25"/>
  <c r="AR29" i="25" s="1"/>
  <c r="AU27" i="25"/>
  <c r="AT27" i="25"/>
  <c r="AQ27" i="25"/>
  <c r="AR27" i="25" s="1"/>
  <c r="AQ23" i="25"/>
  <c r="AR23" i="25" s="1"/>
  <c r="AQ97" i="25"/>
  <c r="AR97" i="25" s="1"/>
  <c r="AQ93" i="25"/>
  <c r="AR93" i="25" s="1"/>
  <c r="AQ53" i="25"/>
  <c r="AR53" i="25" s="1"/>
  <c r="AD109" i="25"/>
  <c r="AB109" i="25"/>
  <c r="AA109" i="25"/>
  <c r="AU21" i="25"/>
  <c r="AT21" i="25"/>
  <c r="AQ21" i="25"/>
  <c r="AR21" i="25" s="1"/>
  <c r="AU19" i="25"/>
  <c r="AT19" i="25"/>
  <c r="AQ19" i="25"/>
  <c r="AR19" i="25" s="1"/>
  <c r="AU17" i="25"/>
  <c r="AT17" i="25"/>
  <c r="AQ17" i="25"/>
  <c r="AR17" i="25" s="1"/>
  <c r="AU15" i="25"/>
  <c r="AT15" i="25"/>
  <c r="AQ15" i="25"/>
  <c r="AR15" i="25" s="1"/>
  <c r="AU13" i="25"/>
  <c r="AT13" i="25"/>
  <c r="AQ13" i="25"/>
  <c r="AR13" i="25" s="1"/>
  <c r="AU11" i="25"/>
  <c r="AT11" i="25"/>
  <c r="AQ11" i="25"/>
  <c r="AR11" i="25" s="1"/>
  <c r="AU9" i="25"/>
  <c r="AT9" i="25"/>
  <c r="AQ9" i="25"/>
  <c r="AR9" i="25" s="1"/>
  <c r="AU9" i="16"/>
  <c r="AU11" i="16"/>
  <c r="AU54" i="16"/>
  <c r="AT54" i="16"/>
  <c r="AU59" i="16"/>
  <c r="AT59" i="16"/>
  <c r="AU57" i="16"/>
  <c r="AT57" i="16"/>
  <c r="AU52" i="16"/>
  <c r="AT52" i="16"/>
  <c r="AU47" i="16"/>
  <c r="AT47" i="16"/>
  <c r="AU39" i="16"/>
  <c r="AT39" i="16"/>
  <c r="AU37" i="16"/>
  <c r="AT37" i="16"/>
  <c r="AU33" i="16"/>
  <c r="AT33" i="16"/>
  <c r="AU31" i="16"/>
  <c r="AT31" i="16"/>
  <c r="AU29" i="16"/>
  <c r="AT29" i="16"/>
  <c r="AU27" i="16"/>
  <c r="AT27" i="16"/>
  <c r="AU25" i="16"/>
  <c r="AT25" i="16"/>
  <c r="AU23" i="16"/>
  <c r="AT23" i="16"/>
  <c r="AU21" i="16"/>
  <c r="AT21" i="16"/>
  <c r="AU19" i="16"/>
  <c r="AT19" i="16"/>
  <c r="AU17" i="16"/>
  <c r="AT17" i="16"/>
  <c r="AU15" i="16"/>
  <c r="AT15" i="16"/>
  <c r="AU13" i="16"/>
  <c r="AT13" i="16"/>
  <c r="AT11" i="16"/>
  <c r="AT9" i="16"/>
  <c r="AQ67" i="16"/>
  <c r="AQ66" i="16"/>
  <c r="AQ64" i="16"/>
  <c r="AQ62" i="16"/>
  <c r="AQ59" i="16"/>
  <c r="AR59" i="16" s="1"/>
  <c r="AQ57" i="16"/>
  <c r="AR57" i="16" s="1"/>
  <c r="AQ54" i="16"/>
  <c r="AR54" i="16" s="1"/>
  <c r="AQ52" i="16"/>
  <c r="AR52" i="16" s="1"/>
  <c r="AQ49" i="16"/>
  <c r="AR49" i="16" s="1"/>
  <c r="AQ47" i="16"/>
  <c r="AR47" i="16" s="1"/>
  <c r="AQ45" i="16"/>
  <c r="AR45" i="16" s="1"/>
  <c r="AQ43" i="16"/>
  <c r="AR43" i="16" s="1"/>
  <c r="AQ41" i="16"/>
  <c r="AR41" i="16" s="1"/>
  <c r="AQ39" i="16"/>
  <c r="AR39" i="16" s="1"/>
  <c r="AQ37" i="16"/>
  <c r="AR37" i="16" s="1"/>
  <c r="AQ35" i="16"/>
  <c r="AR35" i="16" s="1"/>
  <c r="AQ33" i="16"/>
  <c r="AR33" i="16" s="1"/>
  <c r="AQ31" i="16"/>
  <c r="AR31" i="16" s="1"/>
  <c r="AQ29" i="16"/>
  <c r="AR29" i="16" s="1"/>
  <c r="AQ27" i="16"/>
  <c r="AR27" i="16" s="1"/>
  <c r="AQ25" i="16"/>
  <c r="AR25" i="16" s="1"/>
  <c r="AQ23" i="16"/>
  <c r="AR23" i="16" s="1"/>
  <c r="AQ21" i="16"/>
  <c r="AR21" i="16" s="1"/>
  <c r="AQ19" i="16"/>
  <c r="AR19" i="16" s="1"/>
  <c r="AQ17" i="16"/>
  <c r="AR17" i="16" s="1"/>
  <c r="AQ15" i="16"/>
  <c r="AR15" i="16" s="1"/>
  <c r="AQ13" i="16"/>
  <c r="AR13" i="16" s="1"/>
  <c r="AQ11" i="16"/>
  <c r="AR11" i="16" s="1"/>
  <c r="AQ9" i="16"/>
  <c r="AR9" i="16" s="1"/>
  <c r="AA68" i="16"/>
  <c r="AB68" i="16"/>
  <c r="AC68" i="16"/>
  <c r="AD68" i="16"/>
  <c r="AQ63" i="25"/>
  <c r="AR63" i="25" s="1"/>
  <c r="AC117" i="26"/>
  <c r="AQ65" i="16" l="1"/>
  <c r="AR65" i="16" s="1"/>
  <c r="AQ61" i="16"/>
  <c r="AR61" i="16" s="1"/>
  <c r="AQ103" i="25"/>
  <c r="AR103" i="25" s="1"/>
  <c r="AY114" i="26"/>
  <c r="AZ114" i="26" s="1"/>
  <c r="AY147" i="27"/>
  <c r="AZ147" i="27" s="1"/>
  <c r="AY153" i="27"/>
  <c r="AZ153" i="27" s="1"/>
</calcChain>
</file>

<file path=xl/comments1.xml><?xml version="1.0" encoding="utf-8"?>
<comments xmlns="http://schemas.openxmlformats.org/spreadsheetml/2006/main">
  <authors>
    <author>MURIELLE RUSTAT</author>
    <author>Murielle Rustat</author>
    <author>VIVIANE BOURDIC</author>
    <author>Yves Markowicz</author>
  </authors>
  <commentList>
    <comment ref="D5" authorId="0" shapeId="0">
      <text>
        <r>
          <rPr>
            <sz val="9"/>
            <color indexed="81"/>
            <rFont val="Tahoma"/>
            <family val="2"/>
          </rPr>
          <t xml:space="preserve">Dans le cas d'un enseignement mutualisé, indiquer la formation avec laquelle est mutualisé le cours.
Ex. L1 LEA anglais-espagnol
</t>
        </r>
      </text>
    </comment>
    <comment ref="F5" authorId="1" shapeId="0">
      <text>
        <r>
          <rPr>
            <sz val="9"/>
            <color indexed="81"/>
            <rFont val="Tahoma"/>
            <family val="2"/>
          </rPr>
          <t xml:space="preserve">Préciser la nature de l'UE (et le cas échéant de l'EC ou de la matière) :
</t>
        </r>
        <r>
          <rPr>
            <b/>
            <sz val="9"/>
            <color indexed="81"/>
            <rFont val="Tahoma"/>
            <family val="2"/>
          </rPr>
          <t>- O :</t>
        </r>
        <r>
          <rPr>
            <sz val="9"/>
            <color indexed="81"/>
            <rFont val="Tahoma"/>
            <family val="2"/>
          </rPr>
          <t xml:space="preserve"> UE disciplinaire obligatoire
</t>
        </r>
        <r>
          <rPr>
            <b/>
            <sz val="9"/>
            <color indexed="81"/>
            <rFont val="Tahoma"/>
            <family val="2"/>
          </rPr>
          <t xml:space="preserve">- X : </t>
        </r>
        <r>
          <rPr>
            <sz val="9"/>
            <color indexed="81"/>
            <rFont val="Tahoma"/>
            <family val="2"/>
          </rPr>
          <t xml:space="preserve"> UE disciplinaire à choix sur liste
</t>
        </r>
        <r>
          <rPr>
            <b/>
            <sz val="9"/>
            <color indexed="81"/>
            <rFont val="Tahoma"/>
            <family val="2"/>
          </rPr>
          <t>- ETC :</t>
        </r>
        <r>
          <rPr>
            <sz val="9"/>
            <color indexed="81"/>
            <rFont val="Tahoma"/>
            <family val="2"/>
          </rPr>
          <t xml:space="preserve"> Enseignement Transversal à choix
</t>
        </r>
        <r>
          <rPr>
            <b/>
            <sz val="9"/>
            <color indexed="81"/>
            <rFont val="Tahoma"/>
            <family val="2"/>
          </rPr>
          <t>- F :</t>
        </r>
        <r>
          <rPr>
            <sz val="9"/>
            <color indexed="81"/>
            <rFont val="Tahoma"/>
            <family val="2"/>
          </rPr>
          <t xml:space="preserve"> UE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facultative (au-delà des 30 ECTS)
</t>
        </r>
        <r>
          <rPr>
            <b/>
            <sz val="9"/>
            <color indexed="81"/>
            <rFont val="Tahoma"/>
            <family val="2"/>
          </rPr>
          <t xml:space="preserve">- B : </t>
        </r>
        <r>
          <rPr>
            <sz val="9"/>
            <color indexed="81"/>
            <rFont val="Tahoma"/>
            <family val="2"/>
          </rPr>
          <t xml:space="preserve">Bonification (UE hors total des ECTS)
</t>
        </r>
      </text>
    </comment>
    <comment ref="G5" authorId="1" shapeId="0">
      <text>
        <r>
          <rPr>
            <b/>
            <sz val="9"/>
            <color indexed="81"/>
            <rFont val="Tahoma"/>
            <family val="2"/>
          </rPr>
          <t>Pour UE et EC : préciser le nombre d'ECTS</t>
        </r>
        <r>
          <rPr>
            <sz val="9"/>
            <color indexed="81"/>
            <rFont val="Tahoma"/>
            <family val="2"/>
          </rPr>
          <t xml:space="preserve">
Pour la somme automatique des ECTS (total ECTS = cellule E44) :
En cas de crédits affectés à des EC,
mettre un * après le nombre d'ECTS
pour ne pas les compter 2 fois si des ECTS sont déjà indiqués au niveau de l'UE.</t>
        </r>
      </text>
    </comment>
    <comment ref="H5" authorId="2" shapeId="0">
      <text>
        <r>
          <rPr>
            <sz val="9"/>
            <color indexed="81"/>
            <rFont val="Tahoma"/>
            <family val="2"/>
          </rPr>
          <t xml:space="preserve">L’échelle des coefficients est cohérente avec celle des crédits attribués à chaque UE, à chaque EC et à chaque bloc de connaissances et de compétences. 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Plusieurs modalités d'évaluation sont possibles</t>
        </r>
        <r>
          <rPr>
            <sz val="9"/>
            <color indexed="81"/>
            <rFont val="Tahoma"/>
            <family val="2"/>
          </rPr>
          <t xml:space="preserve"> :
- une évaluation continue et une évaluation terminale (ECET),
- une évaluation continue intégrale (ECI),
- une évaluation terminale (ET).
</t>
        </r>
        <r>
          <rPr>
            <b/>
            <sz val="9"/>
            <color indexed="81"/>
            <rFont val="Tahoma"/>
            <family val="2"/>
          </rPr>
          <t>L'ECI</t>
        </r>
        <r>
          <rPr>
            <sz val="9"/>
            <color indexed="81"/>
            <rFont val="Tahoma"/>
            <family val="2"/>
          </rPr>
          <t xml:space="preserve"> porte sur 2 évaluations continues au minimum, aucune de ces évaluations ne peut compter pour plus de 50 % de la note finale.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2 évaluations continues au minimum (aucune ne pouvant compter pour plus de 50% de la moyenne des évaluations continues) plus une évaluation terminale, et la moyenne des notes d'évaluation continue ne peut compter pour plus de 60 % de la note finale.
</t>
        </r>
        <r>
          <rPr>
            <b/>
            <u/>
            <sz val="9"/>
            <color indexed="81"/>
            <rFont val="Tahoma"/>
            <family val="2"/>
          </rPr>
          <t>Légende des couleurs des colonnes (G à P) correspondant à Evaluation initiale et Seconde chance</t>
        </r>
        <r>
          <rPr>
            <sz val="9"/>
            <color indexed="81"/>
            <rFont val="Tahoma"/>
            <family val="2"/>
          </rPr>
          <t xml:space="preserve"> :
</t>
        </r>
        <r>
          <rPr>
            <b/>
            <sz val="9"/>
            <color indexed="81"/>
            <rFont val="Tahoma"/>
            <family val="2"/>
          </rPr>
          <t>ECI</t>
        </r>
        <r>
          <rPr>
            <sz val="9"/>
            <color indexed="81"/>
            <rFont val="Tahoma"/>
            <family val="2"/>
          </rPr>
          <t xml:space="preserve">    : bleu + rouge ou bleu + rose ou bleu + noir + rose
</t>
        </r>
        <r>
          <rPr>
            <b/>
            <sz val="9"/>
            <color indexed="81"/>
            <rFont val="Tahoma"/>
            <family val="2"/>
          </rPr>
          <t>ECET</t>
        </r>
        <r>
          <rPr>
            <sz val="9"/>
            <color indexed="81"/>
            <rFont val="Tahoma"/>
            <family val="2"/>
          </rPr>
          <t xml:space="preserve">  : bleu + vert + noir + rose
</t>
        </r>
        <r>
          <rPr>
            <b/>
            <sz val="9"/>
            <color indexed="81"/>
            <rFont val="Tahoma"/>
            <family val="2"/>
          </rPr>
          <t>ET</t>
        </r>
        <r>
          <rPr>
            <sz val="9"/>
            <color indexed="81"/>
            <rFont val="Tahoma"/>
            <family val="2"/>
          </rPr>
          <t xml:space="preserve">      : vert + rose
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 xml:space="preserve">
Evaluation initiale anciennement appelée session 1</t>
        </r>
      </text>
    </comment>
    <comment ref="Q7" authorId="2" shapeId="0">
      <text>
        <r>
          <rPr>
            <sz val="9"/>
            <color indexed="81"/>
            <rFont val="Tahoma"/>
            <family val="2"/>
          </rPr>
          <t xml:space="preserve">La seconde chance anciennement appelée session de rattrapage.
</t>
        </r>
        <r>
          <rPr>
            <b/>
            <sz val="9"/>
            <color indexed="81"/>
            <rFont val="Tahoma"/>
            <family val="2"/>
          </rPr>
          <t xml:space="preserve">Dans le cadre de l'ECET ou l'ET : </t>
        </r>
        <r>
          <rPr>
            <sz val="9"/>
            <color indexed="81"/>
            <rFont val="Tahoma"/>
            <family val="2"/>
          </rPr>
          <t xml:space="preserve">
la seconde chance prend la forme d'une évaluation supplémentaire organisée après publication des résultats de l'évaluation initiale.
</t>
        </r>
        <r>
          <rPr>
            <b/>
            <sz val="9"/>
            <color indexed="81"/>
            <rFont val="Tahoma"/>
            <family val="2"/>
          </rPr>
          <t>Dans le cadre de l'ECI :</t>
        </r>
        <r>
          <rPr>
            <sz val="9"/>
            <color indexed="81"/>
            <rFont val="Tahoma"/>
            <family val="2"/>
          </rPr>
          <t xml:space="preserve">
La seconde chance peut :
- prendre la forme d'une évaluation supplémentaire organisée après publication des résultats de l'évaluation initiale.
- Ou être comprise dans les modalités de mise en oeuvre de l'évaluation continue intégrale.
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Préciser les modalités de l'évaluation continue</t>
        </r>
        <r>
          <rPr>
            <sz val="9"/>
            <color indexed="81"/>
            <rFont val="Tahoma"/>
            <family val="2"/>
          </rPr>
          <t xml:space="preserve"> (s'il y a plusieurs modalités pour un même enseignement, les saisir dans la même cellule en faisant un retour à la ligne ALT+ touche Entrée)</t>
        </r>
        <r>
          <rPr>
            <sz val="9"/>
            <color indexed="81"/>
            <rFont val="Tahoma"/>
            <family val="2"/>
          </rPr>
          <t xml:space="preserve"> :
Ecrit  : E
Oral   : O
Rendus de travaux : RT
Rendu de projets : RP
Travaux pratiques : TP
Rapport/mémoire
Assiduité  : A
Autre </t>
        </r>
        <r>
          <rPr>
            <i/>
            <sz val="9"/>
            <color indexed="81"/>
            <rFont val="Tahoma"/>
            <family val="2"/>
          </rPr>
          <t>(à préciser)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 évaluations continues au minimum</t>
        </r>
      </text>
    </comment>
    <comment ref="J8" authorId="2" shapeId="0">
      <text>
        <r>
          <rPr>
            <b/>
            <sz val="9"/>
            <color indexed="81"/>
            <rFont val="Tahoma"/>
            <family val="2"/>
          </rPr>
          <t>Indiquer le coefficient (global ou par épreuve) ou le poids en %.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L'ECI</t>
        </r>
        <r>
          <rPr>
            <sz val="9"/>
            <color indexed="81"/>
            <rFont val="Tahoma"/>
            <family val="2"/>
          </rPr>
          <t xml:space="preserve"> porte sur 2 évaluations continues au minimum, aucune de ces évaluations ne peut compter pour plus de 50 % de la note finale.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deux évaluations continues au minimum  (aucune ne pouvant compter pour plus de  50 % de la moyenne des évaluations continues) plus une évaluation terminale.
La moyenne des notes d’évaluation continue ne peut compter pour plus de 60% de la note finale.
</t>
        </r>
      </text>
    </comment>
    <comment ref="K8" authorId="1" shapeId="0">
      <text>
        <r>
          <rPr>
            <b/>
            <sz val="9"/>
            <color indexed="81"/>
            <rFont val="Tahoma"/>
            <family val="2"/>
          </rPr>
          <t>Préciser la nature de l'épreuve :</t>
        </r>
        <r>
          <rPr>
            <sz val="9"/>
            <color indexed="81"/>
            <rFont val="Tahoma"/>
            <family val="2"/>
          </rPr>
          <t xml:space="preserve">
Ecrit : </t>
        </r>
        <r>
          <rPr>
            <b/>
            <sz val="9"/>
            <color indexed="81"/>
            <rFont val="Tahoma"/>
            <family val="2"/>
          </rPr>
          <t>E</t>
        </r>
        <r>
          <rPr>
            <sz val="9"/>
            <color indexed="81"/>
            <rFont val="Tahoma"/>
            <family val="2"/>
          </rPr>
          <t xml:space="preserve">
Oral : </t>
        </r>
        <r>
          <rPr>
            <b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
Autre </t>
        </r>
        <r>
          <rPr>
            <i/>
            <sz val="9"/>
            <color indexed="81"/>
            <rFont val="Tahoma"/>
            <family val="2"/>
          </rPr>
          <t xml:space="preserve">(à préciser)
</t>
        </r>
        <r>
          <rPr>
            <sz val="9"/>
            <color indexed="81"/>
            <rFont val="Tahoma"/>
            <family val="2"/>
          </rPr>
          <t xml:space="preserve">
et la durée de l'épreuve.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 xml:space="preserve">Si colonne remplie dans le cadre de l'ECET :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2 évaluations continues au minimum (aucune ne pouvant compter pour plus de 50% de la moyenne des évaluations continues) plus</t>
        </r>
        <r>
          <rPr>
            <b/>
            <sz val="9"/>
            <color indexed="81"/>
            <rFont val="Tahoma"/>
            <family val="2"/>
          </rPr>
          <t xml:space="preserve"> une évaluation terminale</t>
        </r>
        <r>
          <rPr>
            <sz val="9"/>
            <color indexed="81"/>
            <rFont val="Tahoma"/>
            <family val="2"/>
          </rPr>
          <t>, et la moyenne des notes d'évaluation continue ne peut compter pour plus de 60 % de la note finale.</t>
        </r>
      </text>
    </comment>
    <comment ref="Q8" authorId="0" shapeId="0">
      <text>
        <r>
          <rPr>
            <sz val="9"/>
            <color indexed="81"/>
            <rFont val="Tahoma"/>
            <family val="2"/>
          </rPr>
          <t xml:space="preserve">Dans le cadre de </t>
        </r>
        <r>
          <rPr>
            <b/>
            <sz val="9"/>
            <color indexed="81"/>
            <rFont val="Tahoma"/>
            <family val="2"/>
          </rPr>
          <t xml:space="preserve"> l'ECI </t>
        </r>
        <r>
          <rPr>
            <sz val="9"/>
            <color indexed="81"/>
            <rFont val="Tahoma"/>
            <family val="2"/>
          </rPr>
          <t>indiquer par OUI ou NON si la seconde chance est comprise dans l'évaluation initiale.</t>
        </r>
        <r>
          <rPr>
            <sz val="9"/>
            <color indexed="81"/>
            <rFont val="Tahoma"/>
            <family val="2"/>
          </rPr>
          <t xml:space="preserve">
Si OUI, indiquer en commentaire (bas du tableau) les modalités de mise en oeuvre.
Ex. : la note de 2nde chance remplace la + basse note de CC
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Dans le cadre de l'ECET</t>
        </r>
        <r>
          <rPr>
            <sz val="9"/>
            <color indexed="81"/>
            <rFont val="Tahoma"/>
            <family val="2"/>
          </rPr>
          <t xml:space="preserve"> :
préciser par oui ou non si la note d'évaluation continue est reportée.</t>
        </r>
      </text>
    </comment>
    <comment ref="T8" authorId="1" shapeId="0">
      <text>
        <r>
          <rPr>
            <sz val="9"/>
            <color indexed="81"/>
            <rFont val="Tahoma"/>
            <family val="2"/>
          </rPr>
          <t xml:space="preserve">Indiquer le coefficient ou le poids en %.
</t>
        </r>
      </text>
    </comment>
    <comment ref="U8" authorId="1" shapeId="0">
      <text>
        <r>
          <rPr>
            <b/>
            <sz val="9"/>
            <color indexed="81"/>
            <rFont val="Tahoma"/>
            <family val="2"/>
          </rPr>
          <t xml:space="preserve">Au titre de l'ECET, de l'ET et de l'ECI </t>
        </r>
        <r>
          <rPr>
            <sz val="9"/>
            <color indexed="81"/>
            <rFont val="Tahoma"/>
            <family val="2"/>
          </rPr>
          <t>: la seconde chance prend la forme d'une évaluation supplémentaire organisée après publication des résultats de l'évaluation initiale.</t>
        </r>
        <r>
          <rPr>
            <b/>
            <sz val="9"/>
            <color indexed="81"/>
            <rFont val="Tahoma"/>
            <family val="2"/>
          </rPr>
          <t xml:space="preserve">
Préciser la nature de l'épreuve : </t>
        </r>
        <r>
          <rPr>
            <sz val="9"/>
            <color indexed="81"/>
            <rFont val="Tahoma"/>
            <family val="2"/>
          </rPr>
          <t xml:space="preserve">
Ecrit : </t>
        </r>
        <r>
          <rPr>
            <b/>
            <sz val="9"/>
            <color indexed="81"/>
            <rFont val="Tahoma"/>
            <family val="2"/>
          </rPr>
          <t>E</t>
        </r>
        <r>
          <rPr>
            <sz val="9"/>
            <color indexed="81"/>
            <rFont val="Tahoma"/>
            <family val="2"/>
          </rPr>
          <t xml:space="preserve">
Oral : </t>
        </r>
        <r>
          <rPr>
            <b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
Autre </t>
        </r>
        <r>
          <rPr>
            <i/>
            <sz val="9"/>
            <color indexed="81"/>
            <rFont val="Tahoma"/>
            <family val="2"/>
          </rPr>
          <t>(à préciser)</t>
        </r>
        <r>
          <rPr>
            <sz val="9"/>
            <color indexed="81"/>
            <rFont val="Tahoma"/>
            <family val="2"/>
          </rPr>
          <t xml:space="preserve">
et la </t>
        </r>
        <r>
          <rPr>
            <b/>
            <sz val="9"/>
            <color indexed="81"/>
            <rFont val="Tahoma"/>
            <family val="2"/>
          </rPr>
          <t>durée de l'épreuve</t>
        </r>
      </text>
    </comment>
    <comment ref="AD57" authorId="3" shapeId="0">
      <text>
        <r>
          <rPr>
            <b/>
            <sz val="9"/>
            <color indexed="81"/>
            <rFont val="Tahoma"/>
            <family val="2"/>
          </rPr>
          <t>16h TP
+ 3h terrain</t>
        </r>
      </text>
    </comment>
    <comment ref="AA68" authorId="2" shapeId="0">
      <text>
        <r>
          <rPr>
            <sz val="9"/>
            <color indexed="81"/>
            <rFont val="Tahoma"/>
            <family val="2"/>
          </rPr>
          <t xml:space="preserve">Le total Nbre d'heures par colonne est automatisé : si vous ne souhaitez pas qu'un nbre soit comptabilisé dans le total (ex. UE à choix) vous devez mettre une * à côté du nombre.
</t>
        </r>
      </text>
    </comment>
  </commentList>
</comments>
</file>

<file path=xl/comments2.xml><?xml version="1.0" encoding="utf-8"?>
<comments xmlns="http://schemas.openxmlformats.org/spreadsheetml/2006/main">
  <authors>
    <author>MURIELLE RUSTAT</author>
    <author>Murielle Rustat</author>
    <author>VIVIANE BOURDIC</author>
    <author>YVES MARKOWICZ</author>
  </authors>
  <commentList>
    <comment ref="D5" authorId="0" shapeId="0">
      <text>
        <r>
          <rPr>
            <sz val="9"/>
            <color indexed="81"/>
            <rFont val="Tahoma"/>
            <family val="2"/>
          </rPr>
          <t xml:space="preserve">Dans le cas d'un enseignement mutualisé, indiquer la formation avec laquelle est mutualisé le cours.
Ex. L1 LEA anglais-espagnol
</t>
        </r>
      </text>
    </comment>
    <comment ref="F5" authorId="1" shapeId="0">
      <text>
        <r>
          <rPr>
            <sz val="9"/>
            <color indexed="81"/>
            <rFont val="Tahoma"/>
            <family val="2"/>
          </rPr>
          <t xml:space="preserve">Préciser la nature de l'UE (et le cas échéant de l'EC ou de la matière) :
</t>
        </r>
        <r>
          <rPr>
            <b/>
            <sz val="9"/>
            <color indexed="81"/>
            <rFont val="Tahoma"/>
            <family val="2"/>
          </rPr>
          <t>- O :</t>
        </r>
        <r>
          <rPr>
            <sz val="9"/>
            <color indexed="81"/>
            <rFont val="Tahoma"/>
            <family val="2"/>
          </rPr>
          <t xml:space="preserve"> UE disciplinaire obligatoire
</t>
        </r>
        <r>
          <rPr>
            <b/>
            <sz val="9"/>
            <color indexed="81"/>
            <rFont val="Tahoma"/>
            <family val="2"/>
          </rPr>
          <t xml:space="preserve">- X : </t>
        </r>
        <r>
          <rPr>
            <sz val="9"/>
            <color indexed="81"/>
            <rFont val="Tahoma"/>
            <family val="2"/>
          </rPr>
          <t xml:space="preserve"> UE disciplinaire à choix sur liste
</t>
        </r>
        <r>
          <rPr>
            <b/>
            <sz val="9"/>
            <color indexed="81"/>
            <rFont val="Tahoma"/>
            <family val="2"/>
          </rPr>
          <t>- ETC :</t>
        </r>
        <r>
          <rPr>
            <sz val="9"/>
            <color indexed="81"/>
            <rFont val="Tahoma"/>
            <family val="2"/>
          </rPr>
          <t xml:space="preserve"> Enseignement Transversal à choix
</t>
        </r>
        <r>
          <rPr>
            <b/>
            <sz val="9"/>
            <color indexed="81"/>
            <rFont val="Tahoma"/>
            <family val="2"/>
          </rPr>
          <t>- F :</t>
        </r>
        <r>
          <rPr>
            <sz val="9"/>
            <color indexed="81"/>
            <rFont val="Tahoma"/>
            <family val="2"/>
          </rPr>
          <t xml:space="preserve"> UE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facultative (au-delà des 30 ECTS)
</t>
        </r>
        <r>
          <rPr>
            <b/>
            <sz val="9"/>
            <color indexed="81"/>
            <rFont val="Tahoma"/>
            <family val="2"/>
          </rPr>
          <t xml:space="preserve">- B : </t>
        </r>
        <r>
          <rPr>
            <sz val="9"/>
            <color indexed="81"/>
            <rFont val="Tahoma"/>
            <family val="2"/>
          </rPr>
          <t xml:space="preserve">Bonification (UE hors total des ECTS)
</t>
        </r>
      </text>
    </comment>
    <comment ref="G5" authorId="1" shapeId="0">
      <text>
        <r>
          <rPr>
            <b/>
            <sz val="9"/>
            <color indexed="81"/>
            <rFont val="Tahoma"/>
            <family val="2"/>
          </rPr>
          <t>Pour UE et EC : préciser le nombre d'ECTS</t>
        </r>
        <r>
          <rPr>
            <sz val="9"/>
            <color indexed="81"/>
            <rFont val="Tahoma"/>
            <family val="2"/>
          </rPr>
          <t xml:space="preserve">
Pour la somme automatique des ECTS (total ECTS = cellule E44) :
En cas de crédits affectés à des EC,
mettre un * après le nombre d'ECTS
pour ne pas les compter 2 fois si des ECTS sont déjà indiqués au niveau de l'UE.</t>
        </r>
      </text>
    </comment>
    <comment ref="H5" authorId="2" shapeId="0">
      <text>
        <r>
          <rPr>
            <sz val="9"/>
            <color indexed="81"/>
            <rFont val="Tahoma"/>
            <family val="2"/>
          </rPr>
          <t xml:space="preserve">L’échelle des coefficients est cohérente avec celle des crédits attribués à chaque UE, à chaque EC et à chaque bloc de connaissances et de compétences. 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Plusieurs modalités d'évaluation sont possibles</t>
        </r>
        <r>
          <rPr>
            <sz val="9"/>
            <color indexed="81"/>
            <rFont val="Tahoma"/>
            <family val="2"/>
          </rPr>
          <t xml:space="preserve"> :
- une évaluation continue et une évaluation terminale (ECET),
- une évaluation continue intégrale (ECI),
- une évaluation terminale (ET).
</t>
        </r>
        <r>
          <rPr>
            <b/>
            <sz val="9"/>
            <color indexed="81"/>
            <rFont val="Tahoma"/>
            <family val="2"/>
          </rPr>
          <t>L'ECI</t>
        </r>
        <r>
          <rPr>
            <sz val="9"/>
            <color indexed="81"/>
            <rFont val="Tahoma"/>
            <family val="2"/>
          </rPr>
          <t xml:space="preserve"> porte sur 2 évaluations continues au minimum, aucune de ces évaluations ne peut compter pour plus de 50 % de la note finale.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2 évaluations continues au minimum (aucune ne pouvant compter pour plus de 50% de la moyenne des évaluations continues) plus une évaluation terminale, et la moyenne des notes d'évaluation continue ne peut compter pour plus de 60 % de la note finale.
</t>
        </r>
        <r>
          <rPr>
            <b/>
            <u/>
            <sz val="9"/>
            <color indexed="81"/>
            <rFont val="Tahoma"/>
            <family val="2"/>
          </rPr>
          <t>Légende des couleurs des colonnes (G à P) correspondant à Evaluation initiale et Seconde chance</t>
        </r>
        <r>
          <rPr>
            <sz val="9"/>
            <color indexed="81"/>
            <rFont val="Tahoma"/>
            <family val="2"/>
          </rPr>
          <t xml:space="preserve"> :
</t>
        </r>
        <r>
          <rPr>
            <b/>
            <sz val="9"/>
            <color indexed="81"/>
            <rFont val="Tahoma"/>
            <family val="2"/>
          </rPr>
          <t>ECI</t>
        </r>
        <r>
          <rPr>
            <sz val="9"/>
            <color indexed="81"/>
            <rFont val="Tahoma"/>
            <family val="2"/>
          </rPr>
          <t xml:space="preserve">    : bleu + rouge ou bleu + rose ou bleu + noir + rose
</t>
        </r>
        <r>
          <rPr>
            <b/>
            <sz val="9"/>
            <color indexed="81"/>
            <rFont val="Tahoma"/>
            <family val="2"/>
          </rPr>
          <t>ECET</t>
        </r>
        <r>
          <rPr>
            <sz val="9"/>
            <color indexed="81"/>
            <rFont val="Tahoma"/>
            <family val="2"/>
          </rPr>
          <t xml:space="preserve">  : bleu + vert + noir + rose
</t>
        </r>
        <r>
          <rPr>
            <b/>
            <sz val="9"/>
            <color indexed="81"/>
            <rFont val="Tahoma"/>
            <family val="2"/>
          </rPr>
          <t>ET</t>
        </r>
        <r>
          <rPr>
            <sz val="9"/>
            <color indexed="81"/>
            <rFont val="Tahoma"/>
            <family val="2"/>
          </rPr>
          <t xml:space="preserve">      : vert + rose
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 xml:space="preserve">
Evaluation initiale anciennement appelée session 1</t>
        </r>
      </text>
    </comment>
    <comment ref="Q7" authorId="2" shapeId="0">
      <text>
        <r>
          <rPr>
            <sz val="9"/>
            <color indexed="81"/>
            <rFont val="Tahoma"/>
            <family val="2"/>
          </rPr>
          <t xml:space="preserve">La seconde chance anciennement appelée session de rattrapage.
</t>
        </r>
        <r>
          <rPr>
            <b/>
            <sz val="9"/>
            <color indexed="81"/>
            <rFont val="Tahoma"/>
            <family val="2"/>
          </rPr>
          <t xml:space="preserve">Dans le cadre de l'ECET ou l'ET : </t>
        </r>
        <r>
          <rPr>
            <sz val="9"/>
            <color indexed="81"/>
            <rFont val="Tahoma"/>
            <family val="2"/>
          </rPr>
          <t xml:space="preserve">
la seconde chance prend la forme d'une évaluation supplémentaire organisée après publication des résultats de l'évaluation initiale.
</t>
        </r>
        <r>
          <rPr>
            <b/>
            <sz val="9"/>
            <color indexed="81"/>
            <rFont val="Tahoma"/>
            <family val="2"/>
          </rPr>
          <t>Dans le cadre de l'ECI :</t>
        </r>
        <r>
          <rPr>
            <sz val="9"/>
            <color indexed="81"/>
            <rFont val="Tahoma"/>
            <family val="2"/>
          </rPr>
          <t xml:space="preserve">
La seconde chance peut :
- prendre la forme d'une évaluation supplémentaire organisée après publication des résultats de l'évaluation initiale.
- Ou être comprise dans les modalités de mise en oeuvre de l'évaluation continue intégrale.
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Préciser les modalités de l'évaluation continue</t>
        </r>
        <r>
          <rPr>
            <sz val="9"/>
            <color indexed="81"/>
            <rFont val="Tahoma"/>
            <family val="2"/>
          </rPr>
          <t xml:space="preserve"> (s'il y a plusieurs modalités pour un même enseignement, les saisir dans la même cellule en faisant un retour à la ligne ALT+ touche Entrée)</t>
        </r>
        <r>
          <rPr>
            <sz val="9"/>
            <color indexed="81"/>
            <rFont val="Tahoma"/>
            <family val="2"/>
          </rPr>
          <t xml:space="preserve"> :
Ecrit  : E
Oral   : O
Rendus de travaux : RT
Rendu de projets : RP
Travaux pratiques : TP
Rapport/mémoire
Assiduité  : A
Autre </t>
        </r>
        <r>
          <rPr>
            <i/>
            <sz val="9"/>
            <color indexed="81"/>
            <rFont val="Tahoma"/>
            <family val="2"/>
          </rPr>
          <t>(à préciser)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 évaluations continues au minimum</t>
        </r>
      </text>
    </comment>
    <comment ref="J8" authorId="2" shapeId="0">
      <text>
        <r>
          <rPr>
            <b/>
            <sz val="9"/>
            <color indexed="81"/>
            <rFont val="Tahoma"/>
            <family val="2"/>
          </rPr>
          <t>Indiquer le coefficient (global ou par épreuve) ou le poids en %.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L'ECI</t>
        </r>
        <r>
          <rPr>
            <sz val="9"/>
            <color indexed="81"/>
            <rFont val="Tahoma"/>
            <family val="2"/>
          </rPr>
          <t xml:space="preserve"> porte sur 2 évaluations continues au minimum, aucune de ces évaluations ne peut compter pour plus de 50 % de la note finale.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deux évaluations continues au minimum  (aucune ne pouvant compter pour plus de  50 % de la moyenne des évaluations continues) plus une évaluation terminale.
La moyenne des notes d’évaluation continue ne peut compter pour plus de 60% de la note finale.
</t>
        </r>
      </text>
    </comment>
    <comment ref="K8" authorId="1" shapeId="0">
      <text>
        <r>
          <rPr>
            <b/>
            <sz val="9"/>
            <color indexed="81"/>
            <rFont val="Tahoma"/>
            <family val="2"/>
          </rPr>
          <t>Préciser la nature de l'épreuve :</t>
        </r>
        <r>
          <rPr>
            <sz val="9"/>
            <color indexed="81"/>
            <rFont val="Tahoma"/>
            <family val="2"/>
          </rPr>
          <t xml:space="preserve">
Ecrit : </t>
        </r>
        <r>
          <rPr>
            <b/>
            <sz val="9"/>
            <color indexed="81"/>
            <rFont val="Tahoma"/>
            <family val="2"/>
          </rPr>
          <t>E</t>
        </r>
        <r>
          <rPr>
            <sz val="9"/>
            <color indexed="81"/>
            <rFont val="Tahoma"/>
            <family val="2"/>
          </rPr>
          <t xml:space="preserve">
Oral : </t>
        </r>
        <r>
          <rPr>
            <b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
Autre </t>
        </r>
        <r>
          <rPr>
            <i/>
            <sz val="9"/>
            <color indexed="81"/>
            <rFont val="Tahoma"/>
            <family val="2"/>
          </rPr>
          <t xml:space="preserve">(à préciser)
</t>
        </r>
        <r>
          <rPr>
            <sz val="9"/>
            <color indexed="81"/>
            <rFont val="Tahoma"/>
            <family val="2"/>
          </rPr>
          <t xml:space="preserve">
et la durée de l'épreuve.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 xml:space="preserve">Si colonne remplie dans le cadre de l'ECET :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2 évaluations continues au minimum (aucune ne pouvant compter pour plus de 50% de la moyenne des évaluations continues) plus</t>
        </r>
        <r>
          <rPr>
            <b/>
            <sz val="9"/>
            <color indexed="81"/>
            <rFont val="Tahoma"/>
            <family val="2"/>
          </rPr>
          <t xml:space="preserve"> une évaluation terminale</t>
        </r>
        <r>
          <rPr>
            <sz val="9"/>
            <color indexed="81"/>
            <rFont val="Tahoma"/>
            <family val="2"/>
          </rPr>
          <t>, et la moyenne des notes d'évaluation continue ne peut compter pour plus de 60 % de la note finale.</t>
        </r>
      </text>
    </comment>
    <comment ref="Q8" authorId="0" shapeId="0">
      <text>
        <r>
          <rPr>
            <sz val="9"/>
            <color indexed="81"/>
            <rFont val="Tahoma"/>
            <family val="2"/>
          </rPr>
          <t xml:space="preserve">Dans le cadre de </t>
        </r>
        <r>
          <rPr>
            <b/>
            <sz val="9"/>
            <color indexed="81"/>
            <rFont val="Tahoma"/>
            <family val="2"/>
          </rPr>
          <t xml:space="preserve"> l'ECI </t>
        </r>
        <r>
          <rPr>
            <sz val="9"/>
            <color indexed="81"/>
            <rFont val="Tahoma"/>
            <family val="2"/>
          </rPr>
          <t>indiquer par OUI ou NON si la seconde chance est comprise dans l'évaluation initiale.</t>
        </r>
        <r>
          <rPr>
            <sz val="9"/>
            <color indexed="81"/>
            <rFont val="Tahoma"/>
            <family val="2"/>
          </rPr>
          <t xml:space="preserve">
Si OUI, indiquer en commentaire (bas du tableau) les modalités de mise en oeuvre.
Ex. : la note de 2nde chance remplace la + basse note de CC
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Dans le cadre de l'ECET</t>
        </r>
        <r>
          <rPr>
            <sz val="9"/>
            <color indexed="81"/>
            <rFont val="Tahoma"/>
            <family val="2"/>
          </rPr>
          <t xml:space="preserve"> :
préciser par oui ou non si la note d'évaluation continue est reportée.</t>
        </r>
      </text>
    </comment>
    <comment ref="T8" authorId="1" shapeId="0">
      <text>
        <r>
          <rPr>
            <sz val="9"/>
            <color indexed="81"/>
            <rFont val="Tahoma"/>
            <family val="2"/>
          </rPr>
          <t xml:space="preserve">Indiquer le coefficient ou le poids en %.
</t>
        </r>
      </text>
    </comment>
    <comment ref="U8" authorId="1" shapeId="0">
      <text>
        <r>
          <rPr>
            <b/>
            <sz val="9"/>
            <color indexed="81"/>
            <rFont val="Tahoma"/>
            <family val="2"/>
          </rPr>
          <t xml:space="preserve">Au titre de l'ECET, de l'ET et de l'ECI </t>
        </r>
        <r>
          <rPr>
            <sz val="9"/>
            <color indexed="81"/>
            <rFont val="Tahoma"/>
            <family val="2"/>
          </rPr>
          <t>: la seconde chance prend la forme d'une évaluation supplémentaire organisée après publication des résultats de l'évaluation initiale.</t>
        </r>
        <r>
          <rPr>
            <b/>
            <sz val="9"/>
            <color indexed="81"/>
            <rFont val="Tahoma"/>
            <family val="2"/>
          </rPr>
          <t xml:space="preserve">
Préciser la nature de l'épreuve : </t>
        </r>
        <r>
          <rPr>
            <sz val="9"/>
            <color indexed="81"/>
            <rFont val="Tahoma"/>
            <family val="2"/>
          </rPr>
          <t xml:space="preserve">
Ecrit : </t>
        </r>
        <r>
          <rPr>
            <b/>
            <sz val="9"/>
            <color indexed="81"/>
            <rFont val="Tahoma"/>
            <family val="2"/>
          </rPr>
          <t>E</t>
        </r>
        <r>
          <rPr>
            <sz val="9"/>
            <color indexed="81"/>
            <rFont val="Tahoma"/>
            <family val="2"/>
          </rPr>
          <t xml:space="preserve">
Oral : </t>
        </r>
        <r>
          <rPr>
            <b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
Autre </t>
        </r>
        <r>
          <rPr>
            <i/>
            <sz val="9"/>
            <color indexed="81"/>
            <rFont val="Tahoma"/>
            <family val="2"/>
          </rPr>
          <t>(à préciser)</t>
        </r>
        <r>
          <rPr>
            <sz val="9"/>
            <color indexed="81"/>
            <rFont val="Tahoma"/>
            <family val="2"/>
          </rPr>
          <t xml:space="preserve">
et la </t>
        </r>
        <r>
          <rPr>
            <b/>
            <sz val="9"/>
            <color indexed="81"/>
            <rFont val="Tahoma"/>
            <family val="2"/>
          </rPr>
          <t>durée de l'épreuve</t>
        </r>
      </text>
    </comment>
    <comment ref="AC53" authorId="3" shapeId="0">
      <text>
        <r>
          <rPr>
            <b/>
            <sz val="9"/>
            <color indexed="81"/>
            <rFont val="Tahoma"/>
            <family val="2"/>
          </rPr>
          <t>27h TD
+ 1h colles</t>
        </r>
      </text>
    </comment>
    <comment ref="AC63" authorId="3" shapeId="0">
      <text>
        <r>
          <rPr>
            <b/>
            <sz val="9"/>
            <color indexed="81"/>
            <rFont val="Tahoma"/>
            <family val="2"/>
          </rPr>
          <t>27h TD
+ 1h colles</t>
        </r>
      </text>
    </comment>
    <comment ref="AD93" authorId="3" shapeId="0">
      <text>
        <r>
          <rPr>
            <b/>
            <sz val="9"/>
            <color indexed="81"/>
            <rFont val="Tahoma"/>
            <family val="2"/>
          </rPr>
          <t>33h TP
+ 18h terrain</t>
        </r>
      </text>
    </comment>
    <comment ref="AD97" authorId="3" shapeId="0">
      <text>
        <r>
          <rPr>
            <b/>
            <sz val="9"/>
            <color indexed="81"/>
            <rFont val="Tahoma"/>
            <family val="2"/>
          </rPr>
          <t>24h TP
+ 6h terrain</t>
        </r>
      </text>
    </comment>
    <comment ref="AA109" authorId="2" shapeId="0">
      <text>
        <r>
          <rPr>
            <sz val="9"/>
            <color indexed="81"/>
            <rFont val="Tahoma"/>
            <family val="2"/>
          </rPr>
          <t xml:space="preserve">Le total Nbre d'heures par colonne est automatisé : si vous ne souhaitez pas qu'un nbre soit comptabilisé dans le total (ex. UE à choix) vous devez mettre une * à côté du nombre.
</t>
        </r>
      </text>
    </comment>
  </commentList>
</comments>
</file>

<file path=xl/comments3.xml><?xml version="1.0" encoding="utf-8"?>
<comments xmlns="http://schemas.openxmlformats.org/spreadsheetml/2006/main">
  <authors>
    <author>MURIELLE RUSTAT</author>
    <author>Murielle Rustat</author>
    <author>VIVIANE BOURDIC</author>
    <author>YVES MARKOWICZ</author>
  </authors>
  <commentList>
    <comment ref="D5" authorId="0" shapeId="0">
      <text>
        <r>
          <rPr>
            <sz val="9"/>
            <color indexed="81"/>
            <rFont val="Tahoma"/>
            <family val="2"/>
          </rPr>
          <t xml:space="preserve">Dans le cas d'un enseignement mutualisé, indiquer la formation avec laquelle est mutualisé le cours.
Ex. L1 LEA anglais-espagnol
</t>
        </r>
      </text>
    </comment>
    <comment ref="F5" authorId="1" shapeId="0">
      <text>
        <r>
          <rPr>
            <sz val="9"/>
            <color indexed="81"/>
            <rFont val="Tahoma"/>
            <family val="2"/>
          </rPr>
          <t xml:space="preserve">Préciser la nature de l'UE (et le cas échéant de l'EC ou de la matière) :
</t>
        </r>
        <r>
          <rPr>
            <b/>
            <sz val="9"/>
            <color indexed="81"/>
            <rFont val="Tahoma"/>
            <family val="2"/>
          </rPr>
          <t>- O :</t>
        </r>
        <r>
          <rPr>
            <sz val="9"/>
            <color indexed="81"/>
            <rFont val="Tahoma"/>
            <family val="2"/>
          </rPr>
          <t xml:space="preserve"> UE disciplinaire obligatoire
</t>
        </r>
        <r>
          <rPr>
            <b/>
            <sz val="9"/>
            <color indexed="81"/>
            <rFont val="Tahoma"/>
            <family val="2"/>
          </rPr>
          <t xml:space="preserve">- X : </t>
        </r>
        <r>
          <rPr>
            <sz val="9"/>
            <color indexed="81"/>
            <rFont val="Tahoma"/>
            <family val="2"/>
          </rPr>
          <t xml:space="preserve"> UE disciplinaire à choix sur liste
</t>
        </r>
        <r>
          <rPr>
            <b/>
            <sz val="9"/>
            <color indexed="81"/>
            <rFont val="Tahoma"/>
            <family val="2"/>
          </rPr>
          <t>- ETC :</t>
        </r>
        <r>
          <rPr>
            <sz val="9"/>
            <color indexed="81"/>
            <rFont val="Tahoma"/>
            <family val="2"/>
          </rPr>
          <t xml:space="preserve"> Enseignement Transversal à choix
</t>
        </r>
        <r>
          <rPr>
            <b/>
            <sz val="9"/>
            <color indexed="81"/>
            <rFont val="Tahoma"/>
            <family val="2"/>
          </rPr>
          <t>- F :</t>
        </r>
        <r>
          <rPr>
            <sz val="9"/>
            <color indexed="81"/>
            <rFont val="Tahoma"/>
            <family val="2"/>
          </rPr>
          <t xml:space="preserve"> UE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facultative (au-delà des 30 ECTS)
</t>
        </r>
        <r>
          <rPr>
            <b/>
            <sz val="9"/>
            <color indexed="81"/>
            <rFont val="Tahoma"/>
            <family val="2"/>
          </rPr>
          <t xml:space="preserve">- B : </t>
        </r>
        <r>
          <rPr>
            <sz val="9"/>
            <color indexed="81"/>
            <rFont val="Tahoma"/>
            <family val="2"/>
          </rPr>
          <t xml:space="preserve">Bonification (UE hors total des ECTS)
</t>
        </r>
      </text>
    </comment>
    <comment ref="G5" authorId="1" shapeId="0">
      <text>
        <r>
          <rPr>
            <b/>
            <sz val="9"/>
            <color indexed="81"/>
            <rFont val="Tahoma"/>
            <family val="2"/>
          </rPr>
          <t>Pour UE et EC : préciser le nombre d'ECTS</t>
        </r>
        <r>
          <rPr>
            <sz val="9"/>
            <color indexed="81"/>
            <rFont val="Tahoma"/>
            <family val="2"/>
          </rPr>
          <t xml:space="preserve">
Pour la somme automatique des ECTS (total ECTS = cellule E44) :
En cas de crédits affectés à des EC,
mettre un * après le nombre d'ECTS
pour ne pas les compter 2 fois si des ECTS sont déjà indiqués au niveau de l'UE.</t>
        </r>
      </text>
    </comment>
    <comment ref="H5" authorId="2" shapeId="0">
      <text>
        <r>
          <rPr>
            <sz val="9"/>
            <color indexed="81"/>
            <rFont val="Tahoma"/>
            <family val="2"/>
          </rPr>
          <t xml:space="preserve">L’échelle des coefficients est cohérente avec celle des crédits attribués à chaque UE, à chaque EC et à chaque bloc de connaissances et de compétences. 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Plusieurs modalités d'évaluation sont possibles</t>
        </r>
        <r>
          <rPr>
            <sz val="9"/>
            <color indexed="81"/>
            <rFont val="Tahoma"/>
            <family val="2"/>
          </rPr>
          <t xml:space="preserve"> :
- une évaluation continue et une évaluation terminale (ECET),
- une évaluation continue intégrale (ECI),
- une évaluation terminale (ET).
</t>
        </r>
        <r>
          <rPr>
            <b/>
            <sz val="9"/>
            <color indexed="81"/>
            <rFont val="Tahoma"/>
            <family val="2"/>
          </rPr>
          <t>L'ECI</t>
        </r>
        <r>
          <rPr>
            <sz val="9"/>
            <color indexed="81"/>
            <rFont val="Tahoma"/>
            <family val="2"/>
          </rPr>
          <t xml:space="preserve"> porte sur 2 évaluations continues au minimum, aucune de ces évaluations ne peut compter pour plus de 50 % de la note finale.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2 évaluations continues au minimum (aucune ne pouvant compter pour plus de 50% de la moyenne des évaluations continues) plus une évaluation terminale, et la moyenne des notes d'évaluation continue ne peut compter pour plus de 60 % de la note finale.
</t>
        </r>
        <r>
          <rPr>
            <b/>
            <u/>
            <sz val="9"/>
            <color indexed="81"/>
            <rFont val="Tahoma"/>
            <family val="2"/>
          </rPr>
          <t>Légende des couleurs des colonnes (G à P) correspondant à Evaluation initiale et Seconde chance</t>
        </r>
        <r>
          <rPr>
            <sz val="9"/>
            <color indexed="81"/>
            <rFont val="Tahoma"/>
            <family val="2"/>
          </rPr>
          <t xml:space="preserve"> :
</t>
        </r>
        <r>
          <rPr>
            <b/>
            <sz val="9"/>
            <color indexed="81"/>
            <rFont val="Tahoma"/>
            <family val="2"/>
          </rPr>
          <t>ECI</t>
        </r>
        <r>
          <rPr>
            <sz val="9"/>
            <color indexed="81"/>
            <rFont val="Tahoma"/>
            <family val="2"/>
          </rPr>
          <t xml:space="preserve">    : bleu + rouge ou bleu + rose ou bleu + noir + rose
</t>
        </r>
        <r>
          <rPr>
            <b/>
            <sz val="9"/>
            <color indexed="81"/>
            <rFont val="Tahoma"/>
            <family val="2"/>
          </rPr>
          <t>ECET</t>
        </r>
        <r>
          <rPr>
            <sz val="9"/>
            <color indexed="81"/>
            <rFont val="Tahoma"/>
            <family val="2"/>
          </rPr>
          <t xml:space="preserve">  : bleu + vert + noir + rose
</t>
        </r>
        <r>
          <rPr>
            <b/>
            <sz val="9"/>
            <color indexed="81"/>
            <rFont val="Tahoma"/>
            <family val="2"/>
          </rPr>
          <t>ET</t>
        </r>
        <r>
          <rPr>
            <sz val="9"/>
            <color indexed="81"/>
            <rFont val="Tahoma"/>
            <family val="2"/>
          </rPr>
          <t xml:space="preserve">      : vert + rose
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 xml:space="preserve">
Evaluation initiale anciennement appelée session 1</t>
        </r>
      </text>
    </comment>
    <comment ref="Q7" authorId="2" shapeId="0">
      <text>
        <r>
          <rPr>
            <sz val="9"/>
            <color indexed="81"/>
            <rFont val="Tahoma"/>
            <family val="2"/>
          </rPr>
          <t xml:space="preserve">La seconde chance anciennement appelée session de rattrapage.
</t>
        </r>
        <r>
          <rPr>
            <b/>
            <sz val="9"/>
            <color indexed="81"/>
            <rFont val="Tahoma"/>
            <family val="2"/>
          </rPr>
          <t xml:space="preserve">Dans le cadre de l'ECET ou l'ET : </t>
        </r>
        <r>
          <rPr>
            <sz val="9"/>
            <color indexed="81"/>
            <rFont val="Tahoma"/>
            <family val="2"/>
          </rPr>
          <t xml:space="preserve">
la seconde chance prend la forme d'une évaluation supplémentaire organisée après publication des résultats de l'évaluation initiale.
</t>
        </r>
        <r>
          <rPr>
            <b/>
            <sz val="9"/>
            <color indexed="81"/>
            <rFont val="Tahoma"/>
            <family val="2"/>
          </rPr>
          <t>Dans le cadre de l'ECI :</t>
        </r>
        <r>
          <rPr>
            <sz val="9"/>
            <color indexed="81"/>
            <rFont val="Tahoma"/>
            <family val="2"/>
          </rPr>
          <t xml:space="preserve">
La seconde chance peut :
- prendre la forme d'une évaluation supplémentaire organisée après publication des résultats de l'évaluation initiale.
- Ou être comprise dans les modalités de mise en oeuvre de l'évaluation continue intégrale.
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Préciser les modalités de l'évaluation continue</t>
        </r>
        <r>
          <rPr>
            <sz val="9"/>
            <color indexed="81"/>
            <rFont val="Tahoma"/>
            <family val="2"/>
          </rPr>
          <t xml:space="preserve"> (s'il y a plusieurs modalités pour un même enseignement, les saisir dans la même cellule en faisant un retour à la ligne ALT+ touche Entrée)</t>
        </r>
        <r>
          <rPr>
            <sz val="9"/>
            <color indexed="81"/>
            <rFont val="Tahoma"/>
            <family val="2"/>
          </rPr>
          <t xml:space="preserve"> :
Ecrit  : E
Oral   : O
Rendus de travaux : RT
Rendu de projets : RP
Travaux pratiques : TP
Rapport/mémoire
Assiduité  : A
Autre </t>
        </r>
        <r>
          <rPr>
            <i/>
            <sz val="9"/>
            <color indexed="81"/>
            <rFont val="Tahoma"/>
            <family val="2"/>
          </rPr>
          <t>(à préciser)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 évaluations continues au minimum</t>
        </r>
      </text>
    </comment>
    <comment ref="J8" authorId="2" shapeId="0">
      <text>
        <r>
          <rPr>
            <b/>
            <sz val="9"/>
            <color indexed="81"/>
            <rFont val="Tahoma"/>
            <family val="2"/>
          </rPr>
          <t>Indiquer le coefficient (global ou par épreuve) ou le poids en %.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L'ECI</t>
        </r>
        <r>
          <rPr>
            <sz val="9"/>
            <color indexed="81"/>
            <rFont val="Tahoma"/>
            <family val="2"/>
          </rPr>
          <t xml:space="preserve"> porte sur 2 évaluations continues au minimum, aucune de ces évaluations ne peut compter pour plus de 50 % de la note finale.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deux évaluations continues au minimum  (aucune ne pouvant compter pour plus de  50 % de la moyenne des évaluations continues) plus une évaluation terminale.
La moyenne des notes d’évaluation continue ne peut compter pour plus de 60% de la note finale.
</t>
        </r>
      </text>
    </comment>
    <comment ref="K8" authorId="1" shapeId="0">
      <text>
        <r>
          <rPr>
            <b/>
            <sz val="9"/>
            <color indexed="81"/>
            <rFont val="Tahoma"/>
            <family val="2"/>
          </rPr>
          <t>Préciser la nature de l'épreuve :</t>
        </r>
        <r>
          <rPr>
            <sz val="9"/>
            <color indexed="81"/>
            <rFont val="Tahoma"/>
            <family val="2"/>
          </rPr>
          <t xml:space="preserve">
Ecrit : </t>
        </r>
        <r>
          <rPr>
            <b/>
            <sz val="9"/>
            <color indexed="81"/>
            <rFont val="Tahoma"/>
            <family val="2"/>
          </rPr>
          <t>E</t>
        </r>
        <r>
          <rPr>
            <sz val="9"/>
            <color indexed="81"/>
            <rFont val="Tahoma"/>
            <family val="2"/>
          </rPr>
          <t xml:space="preserve">
Oral : </t>
        </r>
        <r>
          <rPr>
            <b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
Autre </t>
        </r>
        <r>
          <rPr>
            <i/>
            <sz val="9"/>
            <color indexed="81"/>
            <rFont val="Tahoma"/>
            <family val="2"/>
          </rPr>
          <t xml:space="preserve">(à préciser)
</t>
        </r>
        <r>
          <rPr>
            <sz val="9"/>
            <color indexed="81"/>
            <rFont val="Tahoma"/>
            <family val="2"/>
          </rPr>
          <t xml:space="preserve">
et la durée de l'épreuve.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 xml:space="preserve">Si colonne remplie dans le cadre de l'ECET :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2 évaluations continues au minimum (aucune ne pouvant compter pour plus de 50% de la moyenne des évaluations continues) plus</t>
        </r>
        <r>
          <rPr>
            <b/>
            <sz val="9"/>
            <color indexed="81"/>
            <rFont val="Tahoma"/>
            <family val="2"/>
          </rPr>
          <t xml:space="preserve"> une évaluation terminale</t>
        </r>
        <r>
          <rPr>
            <sz val="9"/>
            <color indexed="81"/>
            <rFont val="Tahoma"/>
            <family val="2"/>
          </rPr>
          <t>, et la moyenne des notes d'évaluation continue ne peut compter pour plus de 60 % de la note finale.</t>
        </r>
      </text>
    </comment>
    <comment ref="Q8" authorId="0" shapeId="0">
      <text>
        <r>
          <rPr>
            <sz val="9"/>
            <color indexed="81"/>
            <rFont val="Tahoma"/>
            <family val="2"/>
          </rPr>
          <t xml:space="preserve">Dans le cadre de </t>
        </r>
        <r>
          <rPr>
            <b/>
            <sz val="9"/>
            <color indexed="81"/>
            <rFont val="Tahoma"/>
            <family val="2"/>
          </rPr>
          <t xml:space="preserve"> l'ECI </t>
        </r>
        <r>
          <rPr>
            <sz val="9"/>
            <color indexed="81"/>
            <rFont val="Tahoma"/>
            <family val="2"/>
          </rPr>
          <t>indiquer par OUI ou NON si la seconde chance est comprise dans l'évaluation initiale.</t>
        </r>
        <r>
          <rPr>
            <sz val="9"/>
            <color indexed="81"/>
            <rFont val="Tahoma"/>
            <family val="2"/>
          </rPr>
          <t xml:space="preserve">
Si OUI, indiquer en commentaire (bas du tableau) les modalités de mise en oeuvre.
Ex. : la note de 2nde chance remplace la + basse note de CC
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Dans le cadre de l'ECET</t>
        </r>
        <r>
          <rPr>
            <sz val="9"/>
            <color indexed="81"/>
            <rFont val="Tahoma"/>
            <family val="2"/>
          </rPr>
          <t xml:space="preserve"> :
préciser par oui ou non si la note d'évaluation continue est reportée.</t>
        </r>
      </text>
    </comment>
    <comment ref="T8" authorId="1" shapeId="0">
      <text>
        <r>
          <rPr>
            <sz val="9"/>
            <color indexed="81"/>
            <rFont val="Tahoma"/>
            <family val="2"/>
          </rPr>
          <t xml:space="preserve">Indiquer le coefficient ou le poids en %.
</t>
        </r>
      </text>
    </comment>
    <comment ref="U8" authorId="1" shapeId="0">
      <text>
        <r>
          <rPr>
            <b/>
            <sz val="9"/>
            <color indexed="81"/>
            <rFont val="Tahoma"/>
            <family val="2"/>
          </rPr>
          <t xml:space="preserve">Au titre de l'ECET, de l'ET et de l'ECI </t>
        </r>
        <r>
          <rPr>
            <sz val="9"/>
            <color indexed="81"/>
            <rFont val="Tahoma"/>
            <family val="2"/>
          </rPr>
          <t>: la seconde chance prend la forme d'une évaluation supplémentaire organisée après publication des résultats de l'évaluation initiale.</t>
        </r>
        <r>
          <rPr>
            <b/>
            <sz val="9"/>
            <color indexed="81"/>
            <rFont val="Tahoma"/>
            <family val="2"/>
          </rPr>
          <t xml:space="preserve">
Préciser la nature de l'épreuve : </t>
        </r>
        <r>
          <rPr>
            <sz val="9"/>
            <color indexed="81"/>
            <rFont val="Tahoma"/>
            <family val="2"/>
          </rPr>
          <t xml:space="preserve">
Ecrit : </t>
        </r>
        <r>
          <rPr>
            <b/>
            <sz val="9"/>
            <color indexed="81"/>
            <rFont val="Tahoma"/>
            <family val="2"/>
          </rPr>
          <t>E</t>
        </r>
        <r>
          <rPr>
            <sz val="9"/>
            <color indexed="81"/>
            <rFont val="Tahoma"/>
            <family val="2"/>
          </rPr>
          <t xml:space="preserve">
Oral : </t>
        </r>
        <r>
          <rPr>
            <b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
Autre </t>
        </r>
        <r>
          <rPr>
            <i/>
            <sz val="9"/>
            <color indexed="81"/>
            <rFont val="Tahoma"/>
            <family val="2"/>
          </rPr>
          <t>(à préciser)</t>
        </r>
        <r>
          <rPr>
            <sz val="9"/>
            <color indexed="81"/>
            <rFont val="Tahoma"/>
            <family val="2"/>
          </rPr>
          <t xml:space="preserve">
et la </t>
        </r>
        <r>
          <rPr>
            <b/>
            <sz val="9"/>
            <color indexed="81"/>
            <rFont val="Tahoma"/>
            <family val="2"/>
          </rPr>
          <t>durée de l'épreuve</t>
        </r>
      </text>
    </comment>
    <comment ref="AD108" authorId="3" shapeId="0">
      <text>
        <r>
          <rPr>
            <b/>
            <sz val="9"/>
            <color indexed="81"/>
            <rFont val="Tahoma"/>
            <family val="2"/>
          </rPr>
          <t>27h TP
+ 6h terrain</t>
        </r>
      </text>
    </comment>
    <comment ref="AD110" authorId="3" shapeId="0">
      <text>
        <r>
          <rPr>
            <b/>
            <sz val="9"/>
            <color indexed="81"/>
            <rFont val="Tahoma"/>
            <family val="2"/>
          </rPr>
          <t>25,5h TP
+ 12h terrain</t>
        </r>
      </text>
    </comment>
    <comment ref="AA117" authorId="2" shapeId="0">
      <text>
        <r>
          <rPr>
            <sz val="9"/>
            <color indexed="81"/>
            <rFont val="Tahoma"/>
            <family val="2"/>
          </rPr>
          <t xml:space="preserve">Le total Nbre d'heures par colonne est automatisé : si vous ne souhaitez pas qu'un nbre soit comptabilisé dans le total (ex. UE à choix) vous devez mettre une * à côté du nombre.
</t>
        </r>
      </text>
    </comment>
  </commentList>
</comments>
</file>

<file path=xl/comments4.xml><?xml version="1.0" encoding="utf-8"?>
<comments xmlns="http://schemas.openxmlformats.org/spreadsheetml/2006/main">
  <authors>
    <author>MURIELLE RUSTAT</author>
    <author>Murielle Rustat</author>
    <author>VIVIANE BOURDIC</author>
    <author>YVES MARKOWICZ</author>
  </authors>
  <commentList>
    <comment ref="D5" authorId="0" shapeId="0">
      <text>
        <r>
          <rPr>
            <sz val="9"/>
            <color indexed="81"/>
            <rFont val="Tahoma"/>
            <family val="2"/>
          </rPr>
          <t xml:space="preserve">Dans le cas d'un enseignement mutualisé, indiquer la formation avec laquelle est mutualisé le cours.
Ex. L1 LEA anglais-espagnol
</t>
        </r>
      </text>
    </comment>
    <comment ref="F5" authorId="1" shapeId="0">
      <text>
        <r>
          <rPr>
            <sz val="9"/>
            <color indexed="81"/>
            <rFont val="Tahoma"/>
            <family val="2"/>
          </rPr>
          <t xml:space="preserve">Préciser la nature de l'UE (et le cas échéant de l'EC ou de la matière) :
</t>
        </r>
        <r>
          <rPr>
            <b/>
            <sz val="9"/>
            <color indexed="81"/>
            <rFont val="Tahoma"/>
            <family val="2"/>
          </rPr>
          <t>- O :</t>
        </r>
        <r>
          <rPr>
            <sz val="9"/>
            <color indexed="81"/>
            <rFont val="Tahoma"/>
            <family val="2"/>
          </rPr>
          <t xml:space="preserve"> UE disciplinaire obligatoire
</t>
        </r>
        <r>
          <rPr>
            <b/>
            <sz val="9"/>
            <color indexed="81"/>
            <rFont val="Tahoma"/>
            <family val="2"/>
          </rPr>
          <t xml:space="preserve">- X : </t>
        </r>
        <r>
          <rPr>
            <sz val="9"/>
            <color indexed="81"/>
            <rFont val="Tahoma"/>
            <family val="2"/>
          </rPr>
          <t xml:space="preserve"> UE disciplinaire à choix sur liste
</t>
        </r>
        <r>
          <rPr>
            <b/>
            <sz val="9"/>
            <color indexed="81"/>
            <rFont val="Tahoma"/>
            <family val="2"/>
          </rPr>
          <t>- ETC :</t>
        </r>
        <r>
          <rPr>
            <sz val="9"/>
            <color indexed="81"/>
            <rFont val="Tahoma"/>
            <family val="2"/>
          </rPr>
          <t xml:space="preserve"> Enseignement Transversal à choix
</t>
        </r>
        <r>
          <rPr>
            <b/>
            <sz val="9"/>
            <color indexed="81"/>
            <rFont val="Tahoma"/>
            <family val="2"/>
          </rPr>
          <t>- F :</t>
        </r>
        <r>
          <rPr>
            <sz val="9"/>
            <color indexed="81"/>
            <rFont val="Tahoma"/>
            <family val="2"/>
          </rPr>
          <t xml:space="preserve"> UE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facultative (au-delà des 30 ECTS)
</t>
        </r>
        <r>
          <rPr>
            <b/>
            <sz val="9"/>
            <color indexed="81"/>
            <rFont val="Tahoma"/>
            <family val="2"/>
          </rPr>
          <t xml:space="preserve">- B : </t>
        </r>
        <r>
          <rPr>
            <sz val="9"/>
            <color indexed="81"/>
            <rFont val="Tahoma"/>
            <family val="2"/>
          </rPr>
          <t xml:space="preserve">Bonification (UE hors total des ECTS)
</t>
        </r>
      </text>
    </comment>
    <comment ref="G5" authorId="1" shapeId="0">
      <text>
        <r>
          <rPr>
            <b/>
            <sz val="9"/>
            <color indexed="81"/>
            <rFont val="Tahoma"/>
            <family val="2"/>
          </rPr>
          <t>Pour UE et EC : préciser le nombre d'ECTS</t>
        </r>
        <r>
          <rPr>
            <sz val="9"/>
            <color indexed="81"/>
            <rFont val="Tahoma"/>
            <family val="2"/>
          </rPr>
          <t xml:space="preserve">
Pour la somme automatique des ECTS (total ECTS = cellule E44) :
En cas de crédits affectés à des EC,
mettre un * après le nombre d'ECTS
pour ne pas les compter 2 fois si des ECTS sont déjà indiqués au niveau de l'UE.</t>
        </r>
      </text>
    </comment>
    <comment ref="H5" authorId="2" shapeId="0">
      <text>
        <r>
          <rPr>
            <sz val="9"/>
            <color indexed="81"/>
            <rFont val="Tahoma"/>
            <family val="2"/>
          </rPr>
          <t xml:space="preserve">L’échelle des coefficients est cohérente avec celle des crédits attribués à chaque UE, à chaque EC et à chaque bloc de connaissances et de compétences. 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Plusieurs modalités d'évaluation sont possibles</t>
        </r>
        <r>
          <rPr>
            <sz val="9"/>
            <color indexed="81"/>
            <rFont val="Tahoma"/>
            <family val="2"/>
          </rPr>
          <t xml:space="preserve"> :
- une évaluation continue et une évaluation terminale (ECET),
- une évaluation continue intégrale (ECI),
- une évaluation terminale (ET).
</t>
        </r>
        <r>
          <rPr>
            <b/>
            <sz val="9"/>
            <color indexed="81"/>
            <rFont val="Tahoma"/>
            <family val="2"/>
          </rPr>
          <t>L'ECI</t>
        </r>
        <r>
          <rPr>
            <sz val="9"/>
            <color indexed="81"/>
            <rFont val="Tahoma"/>
            <family val="2"/>
          </rPr>
          <t xml:space="preserve"> porte sur 2 évaluations continues au minimum, aucune de ces évaluations ne peut compter pour plus de 50 % de la note finale.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2 évaluations continues au minimum (aucune ne pouvant compter pour plus de 50% de la moyenne des évaluations continues) plus une évaluation terminale, et la moyenne des notes d'évaluation continue ne peut compter pour plus de 60 % de la note finale.
</t>
        </r>
        <r>
          <rPr>
            <b/>
            <u/>
            <sz val="9"/>
            <color indexed="81"/>
            <rFont val="Tahoma"/>
            <family val="2"/>
          </rPr>
          <t>Légende des couleurs des colonnes (G à P) correspondant à Evaluation initiale et Seconde chance</t>
        </r>
        <r>
          <rPr>
            <sz val="9"/>
            <color indexed="81"/>
            <rFont val="Tahoma"/>
            <family val="2"/>
          </rPr>
          <t xml:space="preserve"> :
</t>
        </r>
        <r>
          <rPr>
            <b/>
            <sz val="9"/>
            <color indexed="81"/>
            <rFont val="Tahoma"/>
            <family val="2"/>
          </rPr>
          <t>ECI</t>
        </r>
        <r>
          <rPr>
            <sz val="9"/>
            <color indexed="81"/>
            <rFont val="Tahoma"/>
            <family val="2"/>
          </rPr>
          <t xml:space="preserve">    : bleu + rouge ou bleu + rose ou bleu + noir + rose
</t>
        </r>
        <r>
          <rPr>
            <b/>
            <sz val="9"/>
            <color indexed="81"/>
            <rFont val="Tahoma"/>
            <family val="2"/>
          </rPr>
          <t>ECET</t>
        </r>
        <r>
          <rPr>
            <sz val="9"/>
            <color indexed="81"/>
            <rFont val="Tahoma"/>
            <family val="2"/>
          </rPr>
          <t xml:space="preserve">  : bleu + vert + noir + rose
</t>
        </r>
        <r>
          <rPr>
            <b/>
            <sz val="9"/>
            <color indexed="81"/>
            <rFont val="Tahoma"/>
            <family val="2"/>
          </rPr>
          <t>ET</t>
        </r>
        <r>
          <rPr>
            <sz val="9"/>
            <color indexed="81"/>
            <rFont val="Tahoma"/>
            <family val="2"/>
          </rPr>
          <t xml:space="preserve">      : vert + rose
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 xml:space="preserve">
Evaluation initiale anciennement appelée session 1</t>
        </r>
      </text>
    </comment>
    <comment ref="Q7" authorId="2" shapeId="0">
      <text>
        <r>
          <rPr>
            <sz val="9"/>
            <color indexed="81"/>
            <rFont val="Tahoma"/>
            <family val="2"/>
          </rPr>
          <t xml:space="preserve">La seconde chance anciennement appelée session de rattrapage.
</t>
        </r>
        <r>
          <rPr>
            <b/>
            <sz val="9"/>
            <color indexed="81"/>
            <rFont val="Tahoma"/>
            <family val="2"/>
          </rPr>
          <t xml:space="preserve">Dans le cadre de l'ECET ou l'ET : </t>
        </r>
        <r>
          <rPr>
            <sz val="9"/>
            <color indexed="81"/>
            <rFont val="Tahoma"/>
            <family val="2"/>
          </rPr>
          <t xml:space="preserve">
la seconde chance prend la forme d'une évaluation supplémentaire organisée après publication des résultats de l'évaluation initiale.
</t>
        </r>
        <r>
          <rPr>
            <b/>
            <sz val="9"/>
            <color indexed="81"/>
            <rFont val="Tahoma"/>
            <family val="2"/>
          </rPr>
          <t>Dans le cadre de l'ECI :</t>
        </r>
        <r>
          <rPr>
            <sz val="9"/>
            <color indexed="81"/>
            <rFont val="Tahoma"/>
            <family val="2"/>
          </rPr>
          <t xml:space="preserve">
La seconde chance peut :
- prendre la forme d'une évaluation supplémentaire organisée après publication des résultats de l'évaluation initiale.
- Ou être comprise dans les modalités de mise en oeuvre de l'évaluation continue intégrale.
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Préciser les modalités de l'évaluation continue</t>
        </r>
        <r>
          <rPr>
            <sz val="9"/>
            <color indexed="81"/>
            <rFont val="Tahoma"/>
            <family val="2"/>
          </rPr>
          <t xml:space="preserve"> (s'il y a plusieurs modalités pour un même enseignement, les saisir dans la même cellule en faisant un retour à la ligne ALT+ touche Entrée)</t>
        </r>
        <r>
          <rPr>
            <sz val="9"/>
            <color indexed="81"/>
            <rFont val="Tahoma"/>
            <family val="2"/>
          </rPr>
          <t xml:space="preserve"> :
Ecrit  : E
Oral   : O
Rendus de travaux : RT
Rendu de projets : RP
Travaux pratiques : TP
Rapport/mémoire
Assiduité  : A
Autre </t>
        </r>
        <r>
          <rPr>
            <i/>
            <sz val="9"/>
            <color indexed="81"/>
            <rFont val="Tahoma"/>
            <family val="2"/>
          </rPr>
          <t>(à préciser)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 évaluations continues au minimum</t>
        </r>
      </text>
    </comment>
    <comment ref="J8" authorId="2" shapeId="0">
      <text>
        <r>
          <rPr>
            <b/>
            <sz val="9"/>
            <color indexed="81"/>
            <rFont val="Tahoma"/>
            <family val="2"/>
          </rPr>
          <t>Indiquer le coefficient (global ou par épreuve) ou le poids en %.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L'ECI</t>
        </r>
        <r>
          <rPr>
            <sz val="9"/>
            <color indexed="81"/>
            <rFont val="Tahoma"/>
            <family val="2"/>
          </rPr>
          <t xml:space="preserve"> porte sur 2 évaluations continues au minimum, aucune de ces évaluations ne peut compter pour plus de 50 % de la note finale.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deux évaluations continues au minimum  (aucune ne pouvant compter pour plus de  50 % de la moyenne des évaluations continues) plus une évaluation terminale.
La moyenne des notes d’évaluation continue ne peut compter pour plus de 60% de la note finale.
</t>
        </r>
      </text>
    </comment>
    <comment ref="K8" authorId="1" shapeId="0">
      <text>
        <r>
          <rPr>
            <b/>
            <sz val="9"/>
            <color indexed="81"/>
            <rFont val="Tahoma"/>
            <family val="2"/>
          </rPr>
          <t>Préciser la nature de l'épreuve :</t>
        </r>
        <r>
          <rPr>
            <sz val="9"/>
            <color indexed="81"/>
            <rFont val="Tahoma"/>
            <family val="2"/>
          </rPr>
          <t xml:space="preserve">
Ecrit : </t>
        </r>
        <r>
          <rPr>
            <b/>
            <sz val="9"/>
            <color indexed="81"/>
            <rFont val="Tahoma"/>
            <family val="2"/>
          </rPr>
          <t>E</t>
        </r>
        <r>
          <rPr>
            <sz val="9"/>
            <color indexed="81"/>
            <rFont val="Tahoma"/>
            <family val="2"/>
          </rPr>
          <t xml:space="preserve">
Oral : </t>
        </r>
        <r>
          <rPr>
            <b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
Autre </t>
        </r>
        <r>
          <rPr>
            <i/>
            <sz val="9"/>
            <color indexed="81"/>
            <rFont val="Tahoma"/>
            <family val="2"/>
          </rPr>
          <t xml:space="preserve">(à préciser)
</t>
        </r>
        <r>
          <rPr>
            <sz val="9"/>
            <color indexed="81"/>
            <rFont val="Tahoma"/>
            <family val="2"/>
          </rPr>
          <t xml:space="preserve">
et la durée de l'épreuve.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 xml:space="preserve">Si colonne remplie dans le cadre de l'ECET :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2 évaluations continues au minimum (aucune ne pouvant compter pour plus de 50% de la moyenne des évaluations continues) plus</t>
        </r>
        <r>
          <rPr>
            <b/>
            <sz val="9"/>
            <color indexed="81"/>
            <rFont val="Tahoma"/>
            <family val="2"/>
          </rPr>
          <t xml:space="preserve"> une évaluation terminale</t>
        </r>
        <r>
          <rPr>
            <sz val="9"/>
            <color indexed="81"/>
            <rFont val="Tahoma"/>
            <family val="2"/>
          </rPr>
          <t>, et la moyenne des notes d'évaluation continue ne peut compter pour plus de 60 % de la note finale.</t>
        </r>
      </text>
    </comment>
    <comment ref="Q8" authorId="0" shapeId="0">
      <text>
        <r>
          <rPr>
            <sz val="9"/>
            <color indexed="81"/>
            <rFont val="Tahoma"/>
            <family val="2"/>
          </rPr>
          <t xml:space="preserve">Dans le cadre de </t>
        </r>
        <r>
          <rPr>
            <b/>
            <sz val="9"/>
            <color indexed="81"/>
            <rFont val="Tahoma"/>
            <family val="2"/>
          </rPr>
          <t xml:space="preserve"> l'ECI </t>
        </r>
        <r>
          <rPr>
            <sz val="9"/>
            <color indexed="81"/>
            <rFont val="Tahoma"/>
            <family val="2"/>
          </rPr>
          <t>indiquer par OUI ou NON si la seconde chance est comprise dans l'évaluation initiale.</t>
        </r>
        <r>
          <rPr>
            <sz val="9"/>
            <color indexed="81"/>
            <rFont val="Tahoma"/>
            <family val="2"/>
          </rPr>
          <t xml:space="preserve">
Si OUI, indiquer en commentaire (bas du tableau) les modalités de mise en oeuvre.
Ex. : la note de 2nde chance remplace la + basse note de CC
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Dans le cadre de l'ECET</t>
        </r>
        <r>
          <rPr>
            <sz val="9"/>
            <color indexed="81"/>
            <rFont val="Tahoma"/>
            <family val="2"/>
          </rPr>
          <t xml:space="preserve"> :
préciser par oui ou non si la note d'évaluation continue est reportée.</t>
        </r>
      </text>
    </comment>
    <comment ref="T8" authorId="1" shapeId="0">
      <text>
        <r>
          <rPr>
            <sz val="9"/>
            <color indexed="81"/>
            <rFont val="Tahoma"/>
            <family val="2"/>
          </rPr>
          <t xml:space="preserve">Indiquer le coefficient ou le poids en %.
</t>
        </r>
      </text>
    </comment>
    <comment ref="U8" authorId="1" shapeId="0">
      <text>
        <r>
          <rPr>
            <b/>
            <sz val="9"/>
            <color indexed="81"/>
            <rFont val="Tahoma"/>
            <family val="2"/>
          </rPr>
          <t xml:space="preserve">Au titre de l'ECET, de l'ET et de l'ECI </t>
        </r>
        <r>
          <rPr>
            <sz val="9"/>
            <color indexed="81"/>
            <rFont val="Tahoma"/>
            <family val="2"/>
          </rPr>
          <t>: la seconde chance prend la forme d'une évaluation supplémentaire organisée après publication des résultats de l'évaluation initiale.</t>
        </r>
        <r>
          <rPr>
            <b/>
            <sz val="9"/>
            <color indexed="81"/>
            <rFont val="Tahoma"/>
            <family val="2"/>
          </rPr>
          <t xml:space="preserve">
Préciser la nature de l'épreuve : </t>
        </r>
        <r>
          <rPr>
            <sz val="9"/>
            <color indexed="81"/>
            <rFont val="Tahoma"/>
            <family val="2"/>
          </rPr>
          <t xml:space="preserve">
Ecrit : </t>
        </r>
        <r>
          <rPr>
            <b/>
            <sz val="9"/>
            <color indexed="81"/>
            <rFont val="Tahoma"/>
            <family val="2"/>
          </rPr>
          <t>E</t>
        </r>
        <r>
          <rPr>
            <sz val="9"/>
            <color indexed="81"/>
            <rFont val="Tahoma"/>
            <family val="2"/>
          </rPr>
          <t xml:space="preserve">
Oral : </t>
        </r>
        <r>
          <rPr>
            <b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
Autre </t>
        </r>
        <r>
          <rPr>
            <i/>
            <sz val="9"/>
            <color indexed="81"/>
            <rFont val="Tahoma"/>
            <family val="2"/>
          </rPr>
          <t>(à préciser)</t>
        </r>
        <r>
          <rPr>
            <sz val="9"/>
            <color indexed="81"/>
            <rFont val="Tahoma"/>
            <family val="2"/>
          </rPr>
          <t xml:space="preserve">
et la </t>
        </r>
        <r>
          <rPr>
            <b/>
            <sz val="9"/>
            <color indexed="81"/>
            <rFont val="Tahoma"/>
            <family val="2"/>
          </rPr>
          <t>durée de l'épreuve</t>
        </r>
      </text>
    </comment>
    <comment ref="AD16" authorId="3" shapeId="0">
      <text>
        <r>
          <rPr>
            <b/>
            <sz val="9"/>
            <color indexed="81"/>
            <rFont val="Tahoma"/>
            <family val="2"/>
          </rPr>
          <t>3h TP
+ 5h terrain</t>
        </r>
      </text>
    </comment>
    <comment ref="AD132" authorId="3" shapeId="0">
      <text>
        <r>
          <rPr>
            <b/>
            <sz val="9"/>
            <color indexed="81"/>
            <rFont val="Tahoma"/>
            <family val="2"/>
          </rPr>
          <t>10h TP
+ 6h terrain</t>
        </r>
      </text>
    </comment>
    <comment ref="AD136" authorId="3" shapeId="0">
      <text>
        <r>
          <rPr>
            <b/>
            <sz val="9"/>
            <color indexed="81"/>
            <rFont val="Tahoma"/>
            <family val="2"/>
          </rPr>
          <t>60h terrain</t>
        </r>
      </text>
    </comment>
    <comment ref="AD138" authorId="3" shapeId="0">
      <text>
        <r>
          <rPr>
            <b/>
            <sz val="9"/>
            <color indexed="81"/>
            <rFont val="Tahoma"/>
            <family val="2"/>
          </rPr>
          <t>26h TP
+ 6h terrain</t>
        </r>
      </text>
    </comment>
    <comment ref="AD141" authorId="3" shapeId="0">
      <text>
        <r>
          <rPr>
            <b/>
            <sz val="9"/>
            <color indexed="81"/>
            <rFont val="Tahoma"/>
            <family val="2"/>
          </rPr>
          <t>12h TP
+ 30h terrain</t>
        </r>
      </text>
    </comment>
    <comment ref="AA156" authorId="2" shapeId="0">
      <text>
        <r>
          <rPr>
            <sz val="9"/>
            <color indexed="81"/>
            <rFont val="Tahoma"/>
            <family val="2"/>
          </rPr>
          <t xml:space="preserve">Le total Nbre d'heures par colonne est automatisé : si vous ne souhaitez pas qu'un nbre soit comptabilisé dans le total (ex. UE à choix) vous devez mettre une * à côté du nombre.
</t>
        </r>
      </text>
    </comment>
  </commentList>
</comments>
</file>

<file path=xl/sharedStrings.xml><?xml version="1.0" encoding="utf-8"?>
<sst xmlns="http://schemas.openxmlformats.org/spreadsheetml/2006/main" count="3867" uniqueCount="693">
  <si>
    <t>Nature de
l'UE</t>
  </si>
  <si>
    <t>ECTS</t>
  </si>
  <si>
    <t>Code 
Apogée</t>
  </si>
  <si>
    <t>NOMBRE D'HEURES</t>
  </si>
  <si>
    <t>Total ECTS / Semestre</t>
  </si>
  <si>
    <t>CM</t>
  </si>
  <si>
    <t>TD</t>
  </si>
  <si>
    <t>CM/TD</t>
  </si>
  <si>
    <t>TP</t>
  </si>
  <si>
    <t>NON</t>
  </si>
  <si>
    <r>
      <t xml:space="preserve">OUI
</t>
    </r>
    <r>
      <rPr>
        <sz val="10"/>
        <color theme="1"/>
        <rFont val="Calibri"/>
        <family val="2"/>
        <scheme val="minor"/>
      </rPr>
      <t>nouveau coef. ET ou %</t>
    </r>
  </si>
  <si>
    <t>Ecrit ou Oral</t>
  </si>
  <si>
    <t>Ecrit</t>
  </si>
  <si>
    <t>Oral</t>
  </si>
  <si>
    <t>Ecrit mémoire</t>
  </si>
  <si>
    <t>Ecrit rapport</t>
  </si>
  <si>
    <t>Rapport Stage</t>
  </si>
  <si>
    <t>Ecrit TP</t>
  </si>
  <si>
    <t>E Dev maison</t>
  </si>
  <si>
    <t>E Dev surveillé</t>
  </si>
  <si>
    <t>O Soutenance</t>
  </si>
  <si>
    <t>O Exposé</t>
  </si>
  <si>
    <t>Ecrit et/ou Oral</t>
  </si>
  <si>
    <t>E/O</t>
  </si>
  <si>
    <t>Nature des
épreuves CC</t>
  </si>
  <si>
    <t>Assiduité</t>
  </si>
  <si>
    <t>Seconde chance</t>
  </si>
  <si>
    <r>
      <t xml:space="preserve">OUI
</t>
    </r>
    <r>
      <rPr>
        <sz val="10"/>
        <color theme="1"/>
        <rFont val="Calibri"/>
        <family val="2"/>
        <scheme val="minor"/>
      </rPr>
      <t>nouveau coef. EC ou %</t>
    </r>
    <r>
      <rPr>
        <b/>
        <sz val="11"/>
        <color theme="1"/>
        <rFont val="Calibri"/>
        <family val="2"/>
        <scheme val="minor"/>
      </rPr>
      <t xml:space="preserve">
</t>
    </r>
  </si>
  <si>
    <t>Année universitaire :</t>
  </si>
  <si>
    <t>MODALITES DE CONTROLE DES CONNAISSANCES ET DES COMPETENCES</t>
  </si>
  <si>
    <t xml:space="preserve">Coefficient
</t>
  </si>
  <si>
    <t>Coef.
 ou %</t>
  </si>
  <si>
    <t>Coef.  
ou %</t>
  </si>
  <si>
    <t>Coef. 
ou %</t>
  </si>
  <si>
    <t>Evaluation initiale</t>
  </si>
  <si>
    <t>Composante :</t>
  </si>
  <si>
    <r>
      <t>Cours mutualisés
(le cas échéant)</t>
    </r>
    <r>
      <rPr>
        <b/>
        <sz val="11"/>
        <color theme="7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
</t>
    </r>
  </si>
  <si>
    <t>si Ecrit Durée</t>
  </si>
  <si>
    <r>
      <t xml:space="preserve">Intitulé des UE et/ou des Blocs de Connaissances et de Compétences
</t>
    </r>
    <r>
      <rPr>
        <b/>
        <sz val="9"/>
        <rFont val="Calibri"/>
        <family val="2"/>
        <scheme val="minor"/>
      </rPr>
      <t>(le cas échéant, intitulés des EC et des matières)</t>
    </r>
  </si>
  <si>
    <t>Modalités d'examen : Evaluation Continue/ Evaluation terminale (ECET) ou Evaluation continue intégrale (ECI) ou Examen terminal (ET)</t>
  </si>
  <si>
    <t>Règle du Max</t>
  </si>
  <si>
    <t xml:space="preserve">Evaluation 
Continue (EC) </t>
  </si>
  <si>
    <t xml:space="preserve">Evaluation 
Terminale (ET) </t>
  </si>
  <si>
    <r>
      <t xml:space="preserve">Seconde chance  </t>
    </r>
    <r>
      <rPr>
        <i/>
        <sz val="8"/>
        <rFont val="Calibri"/>
        <family val="2"/>
        <scheme val="minor"/>
      </rPr>
      <t>(intégrée à l'évaluation initiale)</t>
    </r>
  </si>
  <si>
    <t xml:space="preserve">Report note Evaluation continue </t>
  </si>
  <si>
    <r>
      <t xml:space="preserve">Evaluation supplémentaire
</t>
    </r>
    <r>
      <rPr>
        <i/>
        <sz val="8"/>
        <rFont val="Calibri"/>
        <family val="2"/>
        <scheme val="minor"/>
      </rPr>
      <t>(apès publication des résultats de l'évaluation initiale)</t>
    </r>
  </si>
  <si>
    <t>si Ecrit durée</t>
  </si>
  <si>
    <t>DLST</t>
  </si>
  <si>
    <t>2019/2020</t>
  </si>
  <si>
    <t>Responsable</t>
  </si>
  <si>
    <t>Reçu ?</t>
  </si>
  <si>
    <t>YAX1BC11</t>
  </si>
  <si>
    <t>O</t>
  </si>
  <si>
    <t>YAX1BC91</t>
  </si>
  <si>
    <t>YAX1CH11</t>
  </si>
  <si>
    <t>YAX1CH12</t>
  </si>
  <si>
    <t>YAX1CH91</t>
  </si>
  <si>
    <t>PAX1EE11</t>
  </si>
  <si>
    <t>GBX1IN11</t>
  </si>
  <si>
    <t>GBX1IN12</t>
  </si>
  <si>
    <t>X</t>
  </si>
  <si>
    <t>GBX1IN91</t>
  </si>
  <si>
    <t>GBX1IN92</t>
  </si>
  <si>
    <t>GBX1MP11</t>
  </si>
  <si>
    <t>GBX1MT11</t>
  </si>
  <si>
    <t>GBX1MT12</t>
  </si>
  <si>
    <t>GBX1MT13</t>
  </si>
  <si>
    <t>GBX1MT14</t>
  </si>
  <si>
    <t>PAX1MC11</t>
  </si>
  <si>
    <t>PAX1MC12</t>
  </si>
  <si>
    <t>YBX1MP11</t>
  </si>
  <si>
    <t>PAX1PH11</t>
  </si>
  <si>
    <t>PAX1PH12</t>
  </si>
  <si>
    <t>PAX1PH13</t>
  </si>
  <si>
    <t>PAX1PH91</t>
  </si>
  <si>
    <t>PAX1SP11</t>
  </si>
  <si>
    <t>PAX1ST11</t>
  </si>
  <si>
    <t>O ou X</t>
  </si>
  <si>
    <t>PAX1ST12</t>
  </si>
  <si>
    <t>DAX1FBI1</t>
  </si>
  <si>
    <t>T</t>
  </si>
  <si>
    <t>DAX1LV10</t>
  </si>
  <si>
    <t>BIO101 - Biochimie 1</t>
  </si>
  <si>
    <t>BIO131 - Biochemistry I</t>
  </si>
  <si>
    <t>CHI101 - Structure de la matière</t>
  </si>
  <si>
    <t>CHI102 - Structure de la matière</t>
  </si>
  <si>
    <t>CHI131 - Structure of matter</t>
  </si>
  <si>
    <t>ELE101 - Electricité</t>
  </si>
  <si>
    <t>INF101 - Méthodes informatiques et techniques de programmation</t>
  </si>
  <si>
    <t>INF102 - Informatique appliquée à la résolution de problèmes en sciences du vivant</t>
  </si>
  <si>
    <t>INF131 - Computer science methods and programming techniques</t>
  </si>
  <si>
    <t>INF132 - Computer science applied to solving problems in life and environmental sciences</t>
  </si>
  <si>
    <t>MAP101 - Analyse élémentaire et introduction au calcul scientifique</t>
  </si>
  <si>
    <t>MAT101 - Langage mathématique, algèbre et géométrie élémentaires</t>
  </si>
  <si>
    <t>MAT102 - Mathématiques outils pour les sciences et l'ingénierie 1</t>
  </si>
  <si>
    <t>MAT103 - Outils fondamentaux de mathématiques pour les sciences de la nature</t>
  </si>
  <si>
    <t>MAT104 - Mathématiques élémentaires pour la physique</t>
  </si>
  <si>
    <t>MEC101 - Mécanique du point 1</t>
  </si>
  <si>
    <t>MEC102 - Mécanique du point 1</t>
  </si>
  <si>
    <t>MEP101 - Méthodes expérimentales pluridisciplinaires 1</t>
  </si>
  <si>
    <t>PHY101 - Electricité : régimes continus</t>
  </si>
  <si>
    <t>PHY102 - Optique Instrumentale</t>
  </si>
  <si>
    <t>PHY103 - Energétique</t>
  </si>
  <si>
    <t>PHY132 - Instrumental optics</t>
  </si>
  <si>
    <t>SPI101 - Découverte des sciences pour l"ingénieur</t>
  </si>
  <si>
    <t>STE101 - Découverte des Sciences de la Terre</t>
  </si>
  <si>
    <t>STE102 - Outils et méthodologie en Sciences de la Terre</t>
  </si>
  <si>
    <t>Formation bureautique et internet</t>
  </si>
  <si>
    <t>Enseignement transversal à choix (ETC)</t>
  </si>
  <si>
    <t>Enseignement tranversal 2</t>
  </si>
  <si>
    <t>Projet d'exploration professionnel 1</t>
  </si>
  <si>
    <t>Anglais 1</t>
  </si>
  <si>
    <t>SV</t>
  </si>
  <si>
    <t>BIO Int.</t>
  </si>
  <si>
    <t>CeB</t>
  </si>
  <si>
    <t>CHB Int.</t>
  </si>
  <si>
    <t>PCMM</t>
  </si>
  <si>
    <t>SPI</t>
  </si>
  <si>
    <t>STE</t>
  </si>
  <si>
    <t>IMA</t>
  </si>
  <si>
    <t>MIN Int.</t>
  </si>
  <si>
    <t>Ecrit - devoir surveillé</t>
  </si>
  <si>
    <t>Ecrit - rapport</t>
  </si>
  <si>
    <t>Ecrit - devoir maison</t>
  </si>
  <si>
    <t>Ecrit - dossier</t>
  </si>
  <si>
    <t>Comptes rendus écrits</t>
  </si>
  <si>
    <t>Écrit - devoir surveillé</t>
  </si>
  <si>
    <t>Écrit et/ou Oral</t>
  </si>
  <si>
    <t>Ecrit - devoirs maison + devoir surveillé</t>
  </si>
  <si>
    <t>E</t>
  </si>
  <si>
    <t>E ou O</t>
  </si>
  <si>
    <t>2h</t>
  </si>
  <si>
    <t>3h</t>
  </si>
  <si>
    <t>1h30</t>
  </si>
  <si>
    <t>Selon les modalités de contrôle des connaissances du SET</t>
  </si>
  <si>
    <t>1h</t>
  </si>
  <si>
    <t>OUI</t>
  </si>
  <si>
    <t>Oui</t>
  </si>
  <si>
    <t>PCM Int.</t>
  </si>
  <si>
    <t>Total heures</t>
  </si>
  <si>
    <t>Total coeff.</t>
  </si>
  <si>
    <t>Total coeff.  Seconde chance</t>
  </si>
  <si>
    <t>Heures par ECTS</t>
  </si>
  <si>
    <t>PAX2GC21</t>
  </si>
  <si>
    <t>PAX2GM21</t>
  </si>
  <si>
    <t>GBX2IN21</t>
  </si>
  <si>
    <t>GBX2IN91</t>
  </si>
  <si>
    <t>GBX2MP21</t>
  </si>
  <si>
    <t>GBX2MT23</t>
  </si>
  <si>
    <t>GBX2MT93</t>
  </si>
  <si>
    <t>DAX2MP21</t>
  </si>
  <si>
    <t>DAX2MP91</t>
  </si>
  <si>
    <t>PAX2PH21</t>
  </si>
  <si>
    <t>PAX2PH22</t>
  </si>
  <si>
    <t>PAX2PH91</t>
  </si>
  <si>
    <t>PAX2ST21</t>
  </si>
  <si>
    <t>PAX2ST22</t>
  </si>
  <si>
    <t>DAX2LV12</t>
  </si>
  <si>
    <t>DAX2OP11</t>
  </si>
  <si>
    <t>YAX2BI21</t>
  </si>
  <si>
    <t>YAX2BI22</t>
  </si>
  <si>
    <t>YAX2BI91</t>
  </si>
  <si>
    <t>YAX2BI92</t>
  </si>
  <si>
    <t>YAX2CH21</t>
  </si>
  <si>
    <t>YAX2CH91</t>
  </si>
  <si>
    <t>PAX2EE21</t>
  </si>
  <si>
    <t>PAX2GD21</t>
  </si>
  <si>
    <t>GBX2IN22</t>
  </si>
  <si>
    <t>GBX2IN23</t>
  </si>
  <si>
    <t>GBX2IN24</t>
  </si>
  <si>
    <t>GBX2IN25</t>
  </si>
  <si>
    <t>GBX2IN95</t>
  </si>
  <si>
    <t>GBX2MT21</t>
  </si>
  <si>
    <t>GBX2MT22</t>
  </si>
  <si>
    <t>GBX2MT24</t>
  </si>
  <si>
    <t>GBX2MT25</t>
  </si>
  <si>
    <t>GBX2MT26</t>
  </si>
  <si>
    <t>GBX2MT27</t>
  </si>
  <si>
    <t>GBX2MT94</t>
  </si>
  <si>
    <t>PAX2MC21</t>
  </si>
  <si>
    <t>PAX2MC22</t>
  </si>
  <si>
    <t>PAX2MC23</t>
  </si>
  <si>
    <t>DAX2MP22</t>
  </si>
  <si>
    <t>DAX2MP23</t>
  </si>
  <si>
    <t>DAX2MP92</t>
  </si>
  <si>
    <t>PAX2PHY24</t>
  </si>
  <si>
    <t>PAX2PH92</t>
  </si>
  <si>
    <t>PAX2PH94</t>
  </si>
  <si>
    <t>PAX2ST23</t>
  </si>
  <si>
    <t>PAX2ST24</t>
  </si>
  <si>
    <t>BIO201 - Biologie cellulaire 1</t>
  </si>
  <si>
    <t>BIO202 - Biologie des organismes et Evolution</t>
  </si>
  <si>
    <t>BIO231 - Cell biology I</t>
  </si>
  <si>
    <t xml:space="preserve">BIO232 - Biology of organisms </t>
  </si>
  <si>
    <t>CHI201 - Chimie générale</t>
  </si>
  <si>
    <t>CHI231 - General chemistry</t>
  </si>
  <si>
    <t>COE201 - Conversion d'énergie 1 (UE proposée par l'IUT)</t>
  </si>
  <si>
    <t>GCI201 - Découverte du Génie Civil</t>
  </si>
  <si>
    <t>GDP201 - Découverte du Génie des Procédés</t>
  </si>
  <si>
    <t>GMP201 - Découverte du Génie Mécanique</t>
  </si>
  <si>
    <t>INF201 - Algorithmique et programmation fonctionnelle</t>
  </si>
  <si>
    <t>INF202 - Modélisation des structures informatiques : aspects formels</t>
  </si>
  <si>
    <t>INF203 - Système et environnement de programmation : principes d'utilisation</t>
  </si>
  <si>
    <t>INF204 - Méthodes informatiques et techniques de programmation</t>
  </si>
  <si>
    <t>INF205 - Informatique</t>
  </si>
  <si>
    <t>INF231 - Introduction to functional programming and algorithmics</t>
  </si>
  <si>
    <t>INF235 - Computer sciences</t>
  </si>
  <si>
    <t>MAP201 - Découverte des mathématiques appliquées</t>
  </si>
  <si>
    <t>MAT201 - Introduction à l'algèbre linéaire</t>
  </si>
  <si>
    <t>MAT202 - Introduction à l'algèbre linéaire</t>
  </si>
  <si>
    <t>MAT203 - Analyse approfondie</t>
  </si>
  <si>
    <t>MAT204 - Analyse approfondie</t>
  </si>
  <si>
    <t>MAT205 - Mathématiques outils pour les sciences et l'ingénierie 2</t>
  </si>
  <si>
    <t>MAT206 - Introduction à la biologie mathématique et à la dynamique des populations</t>
  </si>
  <si>
    <t>MAT207 - Mathématiques outils pour les sciences et l'ingénierie 2</t>
  </si>
  <si>
    <t>MAT233 - Analysis</t>
  </si>
  <si>
    <t>MAT234 - Advanced calculus</t>
  </si>
  <si>
    <t>MEC201 - Mécanique du point 2</t>
  </si>
  <si>
    <t>MEC202 - Mécanique du point 2</t>
  </si>
  <si>
    <t>MEC203 - Mécanique pour les sciences de la terre</t>
  </si>
  <si>
    <t>MEP201 - Méthodes expérimentales en biologie cellulaire et biochimie</t>
  </si>
  <si>
    <t>MEP202 - Méthodes expérimentales en biologie des organismes</t>
  </si>
  <si>
    <t>MEP203 - Methodes experimentales d'analyses chimiques et biochimiques</t>
  </si>
  <si>
    <t>MEP231 - Experimental methods in cell biology and biochemistry</t>
  </si>
  <si>
    <t>MEP232 - Méthodes expérimentales en biologie des organismes</t>
  </si>
  <si>
    <t>PHY201 - Electricité : régimes alternatifs</t>
  </si>
  <si>
    <t xml:space="preserve">PHY202 - Optique géométrique </t>
  </si>
  <si>
    <t>PHY204 - Phénomènes électriques de transport</t>
  </si>
  <si>
    <t>PHY231 - Electricity : AC</t>
  </si>
  <si>
    <t>PHY232 - Geometrical optics</t>
  </si>
  <si>
    <t>PHY234 - Electrical transport phenomena</t>
  </si>
  <si>
    <t>STE201 - Géodynamique externe de la Terre</t>
  </si>
  <si>
    <t>STE202 - Climat et environnement : problématiques et enjeux, approche expérimentale</t>
  </si>
  <si>
    <t>STE203 - La Terre et ses processus externes</t>
  </si>
  <si>
    <t xml:space="preserve">STE204 - Dynamique de la Terre / Système Terre </t>
  </si>
  <si>
    <t>Ecrit - interrogations écrites en TP + devoir surveillé</t>
  </si>
  <si>
    <t>Ecrit - QCM en TD + CR TP</t>
  </si>
  <si>
    <t>Rapport</t>
  </si>
  <si>
    <t xml:space="preserve">  </t>
  </si>
  <si>
    <t>2h30</t>
  </si>
  <si>
    <t>BIO</t>
  </si>
  <si>
    <t>SVT</t>
  </si>
  <si>
    <t>CHB</t>
  </si>
  <si>
    <t>CHI</t>
  </si>
  <si>
    <t>PHC</t>
  </si>
  <si>
    <t>PM</t>
  </si>
  <si>
    <t>GMP</t>
  </si>
  <si>
    <t>GC</t>
  </si>
  <si>
    <t>EEA</t>
  </si>
  <si>
    <t>PSTEM</t>
  </si>
  <si>
    <t>MAT</t>
  </si>
  <si>
    <t>MIN</t>
  </si>
  <si>
    <t>INF</t>
  </si>
  <si>
    <t>YAX3BI31</t>
  </si>
  <si>
    <t>YAX3BI32</t>
  </si>
  <si>
    <t>YAX3BI33</t>
  </si>
  <si>
    <t>YAX3BI34</t>
  </si>
  <si>
    <t>YAX3BI35</t>
  </si>
  <si>
    <t>YAX3BI36</t>
  </si>
  <si>
    <t>YAX3BI91</t>
  </si>
  <si>
    <t>YAX3BI92</t>
  </si>
  <si>
    <t>YAX3CH31</t>
  </si>
  <si>
    <t>YAX3CH32</t>
  </si>
  <si>
    <t>YAX3CH33</t>
  </si>
  <si>
    <t>YAX3CH34</t>
  </si>
  <si>
    <t>YAX3CH35</t>
  </si>
  <si>
    <t>YAX3CH91</t>
  </si>
  <si>
    <t>PAX3EE31</t>
  </si>
  <si>
    <t>PAX3GC31</t>
  </si>
  <si>
    <t>PAX3GM31</t>
  </si>
  <si>
    <t>GBX3IN31</t>
  </si>
  <si>
    <t>GBX3IN32</t>
  </si>
  <si>
    <t>GBX3IN33</t>
  </si>
  <si>
    <t>GBX3IN34</t>
  </si>
  <si>
    <t>GBX3IN92</t>
  </si>
  <si>
    <t>GBX3MT31</t>
  </si>
  <si>
    <t>GBX3MT32</t>
  </si>
  <si>
    <t>GBX3MT33</t>
  </si>
  <si>
    <t>GBX3MT34</t>
  </si>
  <si>
    <t>GBX3MT35</t>
  </si>
  <si>
    <t>GBX3MT36</t>
  </si>
  <si>
    <t>GBX3MT37</t>
  </si>
  <si>
    <t>GBX3MT38</t>
  </si>
  <si>
    <t>GBX3MT39</t>
  </si>
  <si>
    <t>GBX3MT92</t>
  </si>
  <si>
    <t>GBX3MT94</t>
  </si>
  <si>
    <t>PAX3MC31</t>
  </si>
  <si>
    <t>PAX3MC32</t>
  </si>
  <si>
    <t>PAX3MC33</t>
  </si>
  <si>
    <t>PAX3PH31</t>
  </si>
  <si>
    <t>PAX3PH32</t>
  </si>
  <si>
    <t>PAX3PH33</t>
  </si>
  <si>
    <t>PAX3PH92</t>
  </si>
  <si>
    <t>PAX3SI31</t>
  </si>
  <si>
    <t>PAX3PI31</t>
  </si>
  <si>
    <t>GBX3SA31</t>
  </si>
  <si>
    <t>GBX3SA91</t>
  </si>
  <si>
    <t>PAX3ST31</t>
  </si>
  <si>
    <t>PAX3ST32</t>
  </si>
  <si>
    <t>PAX3EE32</t>
  </si>
  <si>
    <t>DAX3LV30</t>
  </si>
  <si>
    <t>BIO301 - Biologie cellulaire 2</t>
  </si>
  <si>
    <t>BIO302 - Génétique</t>
  </si>
  <si>
    <t>BIO303 - Communication nerveuse et hormonale</t>
  </si>
  <si>
    <t>BIO304 - Valorisation des ressources végétales</t>
  </si>
  <si>
    <t>BIO305 - Interactions bactéries &amp; hôtes: symbiose, commensalisme et parasitisme</t>
  </si>
  <si>
    <t>BIO306 - Du gène à la vie</t>
  </si>
  <si>
    <t>BIO331 - Cell biology 2</t>
  </si>
  <si>
    <t>BIO332 - Genetics</t>
  </si>
  <si>
    <t>CHI301 - Thermodynamique et cinétique chimiques</t>
  </si>
  <si>
    <t>CHI302 - Chimie expérimentale</t>
  </si>
  <si>
    <t>CHI303 - Chimie des matériaux et polymères</t>
  </si>
  <si>
    <t>CHI304 - Thermodynamique et cinétique chimique appliquées aux Sciences de la Terre</t>
  </si>
  <si>
    <t>CHI305 - Thermodynamique et cinétique chimiques pour les biologistes</t>
  </si>
  <si>
    <t>CHI331 - Chemical thermodynamics and kinetics</t>
  </si>
  <si>
    <t>CHI335 - Chemical thermodynamics and kinetics for biologists</t>
  </si>
  <si>
    <t>COE302 - Conversion d'énergie 2 (UE proposée par l'IUT)</t>
  </si>
  <si>
    <t>GCI301 - Relevé et représentation et Génie Civil</t>
  </si>
  <si>
    <t>GMP301 - Technologie de conception et de fabrication</t>
  </si>
  <si>
    <t>INF301 - Algorithmique et programmation impérative</t>
  </si>
  <si>
    <t>INF302 - Automates et langages</t>
  </si>
  <si>
    <t>INF303 - Modélisation des structures informatiques : applications</t>
  </si>
  <si>
    <t>INF304 - Bases du développement logiciel : modularisation, tests</t>
  </si>
  <si>
    <t>INF332 - Automata and languages</t>
  </si>
  <si>
    <t xml:space="preserve">MAT301 - Arithmétique et algèbre linéaire approfondie </t>
  </si>
  <si>
    <t>MAT302 - Approfondissements sur les séries et sur l'intégration</t>
  </si>
  <si>
    <t>MAT303 - Introduction à la topologie et au calcul différentiel</t>
  </si>
  <si>
    <t>MAT304 - Calcul matriciel et fonctions de plusieurs variables</t>
  </si>
  <si>
    <t>MAT305 - Calcul matriciel et fonctions de plusieurs variables</t>
  </si>
  <si>
    <t>MAT306 - Mathématiques approfondies pour l'ingénieur</t>
  </si>
  <si>
    <t>MAT307 - Courbes paramétrées et équations différentielles</t>
  </si>
  <si>
    <t>MAT308 - Mathématiques pour les Sciences de la Terre</t>
  </si>
  <si>
    <t>MAT309 - Algèbre et arithmétique</t>
  </si>
  <si>
    <t>MAT332 - Series and integration</t>
  </si>
  <si>
    <t>MAT334 - Matrices and functions of multiple variables</t>
  </si>
  <si>
    <t>MEC301 - Mécanique des solides</t>
  </si>
  <si>
    <t>MEC302 - Mécanique des solides</t>
  </si>
  <si>
    <t>MEC303 - Mécanique des Solides</t>
  </si>
  <si>
    <t>PHY301 - Electromagnétisme</t>
  </si>
  <si>
    <t>PHY302 - Thermodynamique</t>
  </si>
  <si>
    <t>PHY303 - Physique pour l'ingénieur</t>
  </si>
  <si>
    <t>PHY332 - Thermodynamics</t>
  </si>
  <si>
    <t>SIN301 - Système d'information numérique 1</t>
  </si>
  <si>
    <t xml:space="preserve">SPI301 - Développement durable </t>
  </si>
  <si>
    <t>STA301 - Méthodes statistiques pour la biologie</t>
  </si>
  <si>
    <t>STA331 - Statistics and probability for life sciences</t>
  </si>
  <si>
    <t>STE301 - Magmatisme et roches magmatiques</t>
  </si>
  <si>
    <t>STE302 - Tectonique et structures géologiques</t>
  </si>
  <si>
    <t>SYE301 - Système électroniques 1 (UE proposée par l'IUT)</t>
  </si>
  <si>
    <t>Projet d'exploration professionnel 2</t>
  </si>
  <si>
    <t>Anglais 2</t>
  </si>
  <si>
    <t>Rapport + oral</t>
  </si>
  <si>
    <t>Oral - exposé</t>
  </si>
  <si>
    <t>Ecrits</t>
  </si>
  <si>
    <t>Evaluation TP</t>
  </si>
  <si>
    <t xml:space="preserve">Ecrit - rapport </t>
  </si>
  <si>
    <t>0 %</t>
  </si>
  <si>
    <t>PAX4AU41</t>
  </si>
  <si>
    <t>YAX4BI41</t>
  </si>
  <si>
    <t>YAX4BI42</t>
  </si>
  <si>
    <t>YAX4BI43</t>
  </si>
  <si>
    <t>YAX4BI44</t>
  </si>
  <si>
    <t>YAX4BI45</t>
  </si>
  <si>
    <t>YAX4BI46</t>
  </si>
  <si>
    <t>YAX4BI47</t>
  </si>
  <si>
    <t>YAX4BI91</t>
  </si>
  <si>
    <t>YAX4BI92</t>
  </si>
  <si>
    <t>YAX4BI94</t>
  </si>
  <si>
    <t>YAX4CH41</t>
  </si>
  <si>
    <t>YAX4CH42</t>
  </si>
  <si>
    <t>YAX4CH43</t>
  </si>
  <si>
    <t>YAX4CH44</t>
  </si>
  <si>
    <t>YAX4CH45</t>
  </si>
  <si>
    <t>YAX4CH91</t>
  </si>
  <si>
    <t>YAX4CH94</t>
  </si>
  <si>
    <t>PAX4EE41</t>
  </si>
  <si>
    <t>PAX4GC41</t>
  </si>
  <si>
    <t>PAX4GC42</t>
  </si>
  <si>
    <t>GBX4GS41</t>
  </si>
  <si>
    <t>PAX4GM41</t>
  </si>
  <si>
    <t>GBX4IN41</t>
  </si>
  <si>
    <t>GBX4IN42</t>
  </si>
  <si>
    <t>GBX4IN43</t>
  </si>
  <si>
    <t>GBX4IN44</t>
  </si>
  <si>
    <t>GBX4IN92</t>
  </si>
  <si>
    <t>GBX4MP41</t>
  </si>
  <si>
    <t>GBX4MT41</t>
  </si>
  <si>
    <t>GBX4MT42</t>
  </si>
  <si>
    <t>GBX4MT43</t>
  </si>
  <si>
    <t>GBX4MT44</t>
  </si>
  <si>
    <t>GBX4MT45</t>
  </si>
  <si>
    <t>GBX4MT91</t>
  </si>
  <si>
    <t>GBX4MT92</t>
  </si>
  <si>
    <t>PAX4MC41</t>
  </si>
  <si>
    <t>PAX4MC42</t>
  </si>
  <si>
    <t>PAX4MC43</t>
  </si>
  <si>
    <t>PAX4PH41</t>
  </si>
  <si>
    <t>PAX4PH42</t>
  </si>
  <si>
    <t>PAX4PH43</t>
  </si>
  <si>
    <t>PAX4PH44</t>
  </si>
  <si>
    <t>PAX4PH45</t>
  </si>
  <si>
    <t>PAX4PH46</t>
  </si>
  <si>
    <t>PAX4PH91</t>
  </si>
  <si>
    <t>PAX4PH92</t>
  </si>
  <si>
    <t>PAX4PH97</t>
  </si>
  <si>
    <t>PAX4SI41</t>
  </si>
  <si>
    <t>PAX4SP41</t>
  </si>
  <si>
    <t>PAX4SP42</t>
  </si>
  <si>
    <t>GBX4SA41</t>
  </si>
  <si>
    <t>PAX4ST41</t>
  </si>
  <si>
    <t>PAX4ST42</t>
  </si>
  <si>
    <t>PAX4ST43</t>
  </si>
  <si>
    <t>PAX4ST45</t>
  </si>
  <si>
    <t>PAX4EE42</t>
  </si>
  <si>
    <t>DAX4PA43</t>
  </si>
  <si>
    <t>DAX3LV14</t>
  </si>
  <si>
    <t>DAX4LV14</t>
  </si>
  <si>
    <t>AUT401 - Automatisme (UE proposée par l'IUT)</t>
  </si>
  <si>
    <t>BIO401 - Biochimie 2</t>
  </si>
  <si>
    <t>BIO402 - Physiologie</t>
  </si>
  <si>
    <t>BIO403 - Ecologie</t>
  </si>
  <si>
    <t>BIO404 - Projet expérimental en biologie</t>
  </si>
  <si>
    <t>BIO405 - Physiologie des mammifères et des plantes</t>
  </si>
  <si>
    <t>BIO406 - Ethologie : initiation au comportement animal</t>
  </si>
  <si>
    <t>BIO407 - Questions d'actualité en biologie</t>
  </si>
  <si>
    <t>BIO431 - Biochemistry 2</t>
  </si>
  <si>
    <t>BIO432 - Physiology</t>
  </si>
  <si>
    <t>BIO434 - Supervised experimental project</t>
  </si>
  <si>
    <t>CHI401 - Physico-Chimie des solutions aqueuses</t>
  </si>
  <si>
    <t>CHI402 - Spectroscopie et réactivité en chimie organique</t>
  </si>
  <si>
    <t>CHI403 - Sécurité, environnement et risques</t>
  </si>
  <si>
    <t>CHI404 - Physico-chimie des solutions aqueuses pour les biologistes</t>
  </si>
  <si>
    <t>CHI405 - Chimie des eaux environnementales</t>
  </si>
  <si>
    <t>CHI431 - Physical chemistry of aqueous solutions</t>
  </si>
  <si>
    <t>CHI434 - Physical chemistry of aqueous solutions for the biologist</t>
  </si>
  <si>
    <t>EMB402 - Informatique embarquée 2 (UE proposée par l'IUT)</t>
  </si>
  <si>
    <t>GCI401 - Métré et Structures</t>
  </si>
  <si>
    <t>GCI402 - Conception et construction de bâtiments</t>
  </si>
  <si>
    <t>GES401 - Economie et gestion</t>
  </si>
  <si>
    <t>GMP201 - Découverte du génie mécanique</t>
  </si>
  <si>
    <t>GMP401 - Conception et fabrication de produits</t>
  </si>
  <si>
    <t>INF401 - Introduction aux architectures logicielles et matérielles</t>
  </si>
  <si>
    <t>INF402 - Introduction à la logique</t>
  </si>
  <si>
    <t>INF403 - Gestion de données relationnelles et applications</t>
  </si>
  <si>
    <t>INF404 - Projet logiciel</t>
  </si>
  <si>
    <t>INF432 - Introduction to logics</t>
  </si>
  <si>
    <t>MAP401 - Projet logiciel</t>
  </si>
  <si>
    <t>MAT401 - Algèbre bilinéaire et applications</t>
  </si>
  <si>
    <t>MAT402 - Suites et séries de fonctions, séries de Fourier</t>
  </si>
  <si>
    <t>MAT403 - Introduction aux probabilités</t>
  </si>
  <si>
    <t>MAT404 - Formes quadratiques, analyse de Fourier</t>
  </si>
  <si>
    <t>MAT405 - Mathématiques pour les sciences de l'ingénieur</t>
  </si>
  <si>
    <t>MAT431 - Bilinear algebra and applications</t>
  </si>
  <si>
    <t>MAT432 - Series of functions, Fourier series</t>
  </si>
  <si>
    <t>MEC401 - Dynamique des solides indéformables et mécanique des fluides</t>
  </si>
  <si>
    <t>MEC402 - Mécanique des fluides</t>
  </si>
  <si>
    <t>MEC403 - Introduction aux phénomènes aéronautiques</t>
  </si>
  <si>
    <t>PHY401 - Vibrations-ondes et optique ondulatoire</t>
  </si>
  <si>
    <t>PHY402 - Thèmes expérimentaux</t>
  </si>
  <si>
    <t>PHY403 - Relativité</t>
  </si>
  <si>
    <t xml:space="preserve">PHY404 - Instrumentation physique </t>
  </si>
  <si>
    <t>PHY405 - Electromagnétisme et optique pour la chimie</t>
  </si>
  <si>
    <t>PHY406 - Application des ondes mécaniques et éléctromagnétiques en STE</t>
  </si>
  <si>
    <t>PHY431 - Oscillation and waves - wave optics</t>
  </si>
  <si>
    <t>PHY432 - Experimental topics</t>
  </si>
  <si>
    <t>PHY437 - Modern physics</t>
  </si>
  <si>
    <t>SIN402 - Système d'information numérique 2</t>
  </si>
  <si>
    <t>SPI401 - Projet</t>
  </si>
  <si>
    <t>SPI402 - Réseaux électriques</t>
  </si>
  <si>
    <t>STA401 - Statistique et calcul des probabilités</t>
  </si>
  <si>
    <t>STE401 - Gravimétrie, Géodésie et Géothermie</t>
  </si>
  <si>
    <t>STE402 - Climat et environnement: réservoirs, transferts et énergie</t>
  </si>
  <si>
    <t>STE403 - Stage de géologie en terrain volcanique et sédimentaire</t>
  </si>
  <si>
    <t>STE405 - Histoire de la Terre et de la Vie</t>
  </si>
  <si>
    <t>SYE402 - Système électroniques 2 (UE proposée par l'IUT)</t>
  </si>
  <si>
    <t>PAN431 - Scientific culture</t>
  </si>
  <si>
    <t>Anglais 3</t>
  </si>
  <si>
    <t>Oral - soutenance</t>
  </si>
  <si>
    <t>Ecrit - devoir</t>
  </si>
  <si>
    <t>Ecrit - 4 DS + projet</t>
  </si>
  <si>
    <t>Ecrit - rapports</t>
  </si>
  <si>
    <t>Projet</t>
  </si>
  <si>
    <t>Ecrit + oral</t>
  </si>
  <si>
    <t>Ecrit - mémoire</t>
  </si>
  <si>
    <t>Ecrit - rapport, et oral</t>
  </si>
  <si>
    <t>Selon les modalités de contrôle des connaissances du SET - 50%</t>
  </si>
  <si>
    <t>Mickaël Cherrier, Jérôme Dupuy</t>
  </si>
  <si>
    <t>Nathalie Berthet</t>
  </si>
  <si>
    <t>Mark Casida</t>
  </si>
  <si>
    <t>Leticia Gimeno</t>
  </si>
  <si>
    <t>Carole Adam</t>
  </si>
  <si>
    <t xml:space="preserve">Lydie du Bousquet, Anne Letréguilly </t>
  </si>
  <si>
    <t>Nicolas Szafran</t>
  </si>
  <si>
    <t>Emmanuel Peyre</t>
  </si>
  <si>
    <t>Bozhidar Velichkov</t>
  </si>
  <si>
    <t>Didier Piau</t>
  </si>
  <si>
    <t>Claudine Chaffy</t>
  </si>
  <si>
    <t>Hélène Béa</t>
  </si>
  <si>
    <t>Emilie Despiau-Pujo</t>
  </si>
  <si>
    <t>Isabelle Girault, Aurélien Deniaud</t>
  </si>
  <si>
    <t>Alexandre Pourret</t>
  </si>
  <si>
    <t>Thibaut Devillers</t>
  </si>
  <si>
    <t>Denis Roux</t>
  </si>
  <si>
    <t>Holger Klein</t>
  </si>
  <si>
    <t>Jean-Manuel Grousson</t>
  </si>
  <si>
    <t>Jérôme Nomade, Eric Quirico</t>
  </si>
  <si>
    <t>Jérôme Nomade</t>
  </si>
  <si>
    <t>Rodrigo Bastos</t>
  </si>
  <si>
    <t>Samira Oulahal</t>
  </si>
  <si>
    <t>Alison Coles</t>
  </si>
  <si>
    <t>Virginie Faure</t>
  </si>
  <si>
    <t>Daniel Perazza</t>
  </si>
  <si>
    <t>Annie Ray</t>
  </si>
  <si>
    <t>Olivier Lerouxel</t>
  </si>
  <si>
    <t>Dominique Schneider</t>
  </si>
  <si>
    <t>Françoise Cornillon</t>
  </si>
  <si>
    <t>Claire Vourch</t>
  </si>
  <si>
    <t>Catherine Gerez</t>
  </si>
  <si>
    <t>Mathieu Salaun</t>
  </si>
  <si>
    <t>Cécile Rossignol</t>
  </si>
  <si>
    <t>Anne-Line Auzende</t>
  </si>
  <si>
    <t>Jérôme Dejeu</t>
  </si>
  <si>
    <t>Anne Milet</t>
  </si>
  <si>
    <t>Ricardo Garcia</t>
  </si>
  <si>
    <t>François Camus</t>
  </si>
  <si>
    <t>Jean-Martial Cohard</t>
  </si>
  <si>
    <t>Eric Charpentier</t>
  </si>
  <si>
    <t>Florent Bouchez-Tichadou</t>
  </si>
  <si>
    <t>Ylies Falcone</t>
  </si>
  <si>
    <t>Gwenael Delaval</t>
  </si>
  <si>
    <t>Jean-Pierre Demailly</t>
  </si>
  <si>
    <t>Romain Joly</t>
  </si>
  <si>
    <t>Estanislao Herscovich</t>
  </si>
  <si>
    <t>Anatoli Iouditski</t>
  </si>
  <si>
    <t>Catherine Labeye-Voisin</t>
  </si>
  <si>
    <t>Arnaud Chauvière</t>
  </si>
  <si>
    <t>Christophe Lacave</t>
  </si>
  <si>
    <t>Eric Lewin, Pierre Gosselin</t>
  </si>
  <si>
    <t>Christophe Champetier</t>
  </si>
  <si>
    <t>Jean Fasel</t>
  </si>
  <si>
    <t>Mohamed Tourabi</t>
  </si>
  <si>
    <t>Nathanaël Connesson</t>
  </si>
  <si>
    <t>Armelle Philip</t>
  </si>
  <si>
    <t>Philippe Brulard</t>
  </si>
  <si>
    <t>Christophe Rambaud</t>
  </si>
  <si>
    <t>Olivier Jacquin</t>
  </si>
  <si>
    <t>Cedric Meyer</t>
  </si>
  <si>
    <t>Béatrice Janiaud</t>
  </si>
  <si>
    <t>Clémentine Prieur,  Adeline Leclercq Samson</t>
  </si>
  <si>
    <t>Bernard Ycart</t>
  </si>
  <si>
    <t>Marie Dubernet</t>
  </si>
  <si>
    <t>Pascale Huyghe</t>
  </si>
  <si>
    <t>Sébastien Soulan</t>
  </si>
  <si>
    <t>Erin Cross</t>
  </si>
  <si>
    <t>Rolland Douzet, Annie Ray</t>
  </si>
  <si>
    <t>Corinne Mercier</t>
  </si>
  <si>
    <t>Sébastien Carret</t>
  </si>
  <si>
    <t>Sabine Rolland du Roscoat</t>
  </si>
  <si>
    <t>Emeline Talansier</t>
  </si>
  <si>
    <t>Thérèse Mencerrey</t>
  </si>
  <si>
    <t>Nicolas Basset, François Puitg</t>
  </si>
  <si>
    <t>Christian Boitet</t>
  </si>
  <si>
    <t>Guillaume Huard</t>
  </si>
  <si>
    <t>Lydie du Bousquet, Julie Peyre</t>
  </si>
  <si>
    <t>Ibrahim Cheddadi</t>
  </si>
  <si>
    <t>Eric Bonnetier</t>
  </si>
  <si>
    <t>Hervé Pajot</t>
  </si>
  <si>
    <t>Boris Thibert</t>
  </si>
  <si>
    <t>Elise Arnaud</t>
  </si>
  <si>
    <t>Hadrien Mayaffre</t>
  </si>
  <si>
    <t>Claire Rist</t>
  </si>
  <si>
    <t>François Montanet</t>
  </si>
  <si>
    <t>Eve de Rosny, Emmanuelle Tillet</t>
  </si>
  <si>
    <t>Sabrina Boulet, Rolland Douzet</t>
  </si>
  <si>
    <t>Julien Faivre, Muriel Jourdan</t>
  </si>
  <si>
    <t>Benoit Chabaud, Alain Drillat</t>
  </si>
  <si>
    <t>Nedjma Bendiab</t>
  </si>
  <si>
    <t>Vincent Renard</t>
  </si>
  <si>
    <t>Laurent Ranno</t>
  </si>
  <si>
    <t>Sophie de Brion</t>
  </si>
  <si>
    <t>Julia Meyer</t>
  </si>
  <si>
    <t>Julia de Sigoyer</t>
  </si>
  <si>
    <t>Fabienne Giraud-Guillot</t>
  </si>
  <si>
    <t>Erwan Pathier</t>
  </si>
  <si>
    <t>Lydie du Bousquet, Anne Letréguilly</t>
  </si>
  <si>
    <t>Cédric Meyer</t>
  </si>
  <si>
    <t>Olivier Lerouxel, Catherine Ghezzi</t>
  </si>
  <si>
    <t>Rolland Douzet</t>
  </si>
  <si>
    <t>Stéphane Tanzarella</t>
  </si>
  <si>
    <t>Isabelle LeBrun</t>
  </si>
  <si>
    <t>Carlos Perez</t>
  </si>
  <si>
    <t xml:space="preserve">Olivier Hamelin </t>
  </si>
  <si>
    <t xml:space="preserve">Anne Milet </t>
  </si>
  <si>
    <t xml:space="preserve">Didier Voisin </t>
  </si>
  <si>
    <t>Yohann Moreau</t>
  </si>
  <si>
    <t>Olivier Gagliardini, Patrice Brault</t>
  </si>
  <si>
    <t>David Cusant</t>
  </si>
  <si>
    <t>Estelle Martins</t>
  </si>
  <si>
    <t>Denis Bouhineau</t>
  </si>
  <si>
    <t>Benjamin Wack</t>
  </si>
  <si>
    <t>Sandra Castellanos</t>
  </si>
  <si>
    <t>Laurent Mounier</t>
  </si>
  <si>
    <t>Hélène Eynard-Bontemps</t>
  </si>
  <si>
    <t>Emmanuel Russ</t>
  </si>
  <si>
    <t>Pierre Gosselin</t>
  </si>
  <si>
    <t>Grégory Berhuy</t>
  </si>
  <si>
    <t>Rémi Molinier</t>
  </si>
  <si>
    <t xml:space="preserve">Nicolas Mordant </t>
  </si>
  <si>
    <t>Christophe Brun</t>
  </si>
  <si>
    <t>Sylvie Zanier</t>
  </si>
  <si>
    <t>Nassira Boudjada</t>
  </si>
  <si>
    <t>Laurent Derome</t>
  </si>
  <si>
    <t>Gabriel Seyfarth</t>
  </si>
  <si>
    <t>Olfa Meksi</t>
  </si>
  <si>
    <t>Carole Desprez-Durand</t>
  </si>
  <si>
    <t>Mathilde Radiguet, Erwan Pathier</t>
  </si>
  <si>
    <t>Gilles Delaygue</t>
  </si>
  <si>
    <t>Carole Cordier</t>
  </si>
  <si>
    <t xml:space="preserve">Christophe Griggo </t>
  </si>
  <si>
    <t>Pierre Boué</t>
  </si>
  <si>
    <t>STE407 - Géosciences appliquées</t>
  </si>
  <si>
    <t>PAX4ST47</t>
  </si>
  <si>
    <t>Ecrit - rapport et oral</t>
  </si>
  <si>
    <t>Rapports</t>
  </si>
  <si>
    <t>Ecrit - comptes-rendus</t>
  </si>
  <si>
    <t>Examen de TP</t>
  </si>
  <si>
    <t>Ecrit-rapport ou Oral (TP)</t>
  </si>
  <si>
    <t>OK</t>
  </si>
  <si>
    <t>Innocent Niyonzima</t>
  </si>
  <si>
    <t>Ecrit - DM + devoir surveillé</t>
  </si>
  <si>
    <t>Evaluation de TP</t>
  </si>
  <si>
    <t>QCM en séance</t>
  </si>
  <si>
    <t>Comptes rendus TP</t>
  </si>
  <si>
    <t>Soutenance orale</t>
  </si>
  <si>
    <t>QCM sur le cours</t>
  </si>
  <si>
    <t>2 DM</t>
  </si>
  <si>
    <t>modifié</t>
  </si>
  <si>
    <t>Ecrit - test en TD + 2 DM</t>
  </si>
  <si>
    <t>Ecrit et Oral</t>
  </si>
  <si>
    <t>Rapport TP</t>
  </si>
  <si>
    <t>Ecrit-Rapports APP/TP</t>
  </si>
  <si>
    <t>Ecrit-Tests+Partiel</t>
  </si>
  <si>
    <t>Ecrit + TD</t>
  </si>
  <si>
    <t>30 mn</t>
  </si>
  <si>
    <t>Jean-Marie Bourhis</t>
  </si>
  <si>
    <t xml:space="preserve">Commentaire : </t>
  </si>
  <si>
    <r>
      <t>MEP101</t>
    </r>
    <r>
      <rPr>
        <sz val="11"/>
        <color theme="1"/>
        <rFont val="Calibri"/>
        <family val="2"/>
        <scheme val="minor"/>
      </rPr>
      <t xml:space="preserve"> : note seuil = 7</t>
    </r>
  </si>
  <si>
    <t>P&amp;M</t>
  </si>
  <si>
    <r>
      <t>SPI301</t>
    </r>
    <r>
      <rPr>
        <sz val="11"/>
        <color theme="1"/>
        <rFont val="Calibri"/>
        <family val="2"/>
        <scheme val="minor"/>
      </rPr>
      <t xml:space="preserve"> : en cas d'absence justifiée à un CC, la note est neutralisée</t>
    </r>
  </si>
  <si>
    <t>Ecrit + CR TP</t>
  </si>
  <si>
    <t>Gabrielle Tichtinsky</t>
  </si>
  <si>
    <t>Ecrit (cartographie)</t>
  </si>
  <si>
    <t>Ecrit (pétrologie)</t>
  </si>
  <si>
    <t>Rapport terrain</t>
  </si>
  <si>
    <t>TP - compte-rendu</t>
  </si>
  <si>
    <t>QCM TD + TP</t>
  </si>
  <si>
    <t>Ecrit - rapport de TP</t>
  </si>
  <si>
    <t>Ecrit - Rapport TP + DM + DS</t>
  </si>
  <si>
    <t>Ecrit - devoir surveille</t>
  </si>
  <si>
    <t>E et/ou O</t>
  </si>
  <si>
    <t>Ecrit-Devoir maison</t>
  </si>
  <si>
    <t>Jean-Pierre Vandervaere</t>
  </si>
  <si>
    <t>Ecrit - CR TP + projet</t>
  </si>
  <si>
    <r>
      <rPr>
        <b/>
        <sz val="11"/>
        <color theme="1"/>
        <rFont val="Calibri"/>
        <family val="2"/>
        <scheme val="minor"/>
      </rPr>
      <t>MEP202, seconde chance</t>
    </r>
    <r>
      <rPr>
        <sz val="11"/>
        <color theme="1"/>
        <rFont val="Calibri"/>
        <family val="2"/>
        <scheme val="minor"/>
      </rPr>
      <t xml:space="preserve"> : les CC sont constitués chacun de plusieurs notes, la moins bonne d'entre elles sera déduite de la note de CC qui la contient</t>
    </r>
  </si>
  <si>
    <r>
      <rPr>
        <b/>
        <sz val="11"/>
        <color theme="1"/>
        <rFont val="Calibri"/>
        <family val="2"/>
        <scheme val="minor"/>
      </rPr>
      <t>MEP232, seconde chance</t>
    </r>
    <r>
      <rPr>
        <sz val="11"/>
        <color theme="1"/>
        <rFont val="Calibri"/>
        <family val="2"/>
        <scheme val="minor"/>
      </rPr>
      <t xml:space="preserve"> : les CC sont constitués chacun de plusieurs notes, la moins bonne d'entre elles sera déduite de la note de CC qui la contient</t>
    </r>
  </si>
  <si>
    <r>
      <rPr>
        <b/>
        <sz val="11"/>
        <color theme="1"/>
        <rFont val="Calibri"/>
        <family val="2"/>
        <scheme val="minor"/>
      </rPr>
      <t>BIO305, seconde chance</t>
    </r>
    <r>
      <rPr>
        <sz val="11"/>
        <color theme="1"/>
        <rFont val="Calibri"/>
        <family val="2"/>
        <scheme val="minor"/>
      </rPr>
      <t xml:space="preserve"> : un écrit de rattrapage remplace la note de CC la plus faible</t>
    </r>
  </si>
  <si>
    <r>
      <rPr>
        <b/>
        <sz val="11"/>
        <color theme="1"/>
        <rFont val="Calibri"/>
        <family val="2"/>
        <scheme val="minor"/>
      </rPr>
      <t>SPI301, seconde chance</t>
    </r>
    <r>
      <rPr>
        <sz val="11"/>
        <color theme="1"/>
        <rFont val="Calibri"/>
        <family val="2"/>
        <scheme val="minor"/>
      </rPr>
      <t xml:space="preserve"> : un oral de rattrapage remplace la note de CC la plus faible</t>
    </r>
  </si>
  <si>
    <r>
      <rPr>
        <b/>
        <sz val="11"/>
        <color theme="1"/>
        <rFont val="Calibri"/>
        <family val="2"/>
        <scheme val="minor"/>
      </rPr>
      <t>STE403, seconde chance</t>
    </r>
    <r>
      <rPr>
        <sz val="11"/>
        <color theme="1"/>
        <rFont val="Calibri"/>
        <family val="2"/>
        <scheme val="minor"/>
      </rPr>
      <t xml:space="preserve"> : un oral de rattrapage remplace la note de CC la plus faible</t>
    </r>
  </si>
  <si>
    <t>E (QCM surprise en cours)</t>
  </si>
  <si>
    <t>Ecrit - rapport / Oral</t>
  </si>
  <si>
    <t>Oral + maquette</t>
  </si>
  <si>
    <r>
      <rPr>
        <b/>
        <sz val="11"/>
        <color theme="1"/>
        <rFont val="Calibri"/>
        <family val="2"/>
        <scheme val="minor"/>
      </rPr>
      <t>SPI401, seconde chance</t>
    </r>
    <r>
      <rPr>
        <sz val="11"/>
        <color theme="1"/>
        <rFont val="Calibri"/>
        <family val="2"/>
        <scheme val="minor"/>
      </rPr>
      <t xml:space="preserve"> : la note d'EC la plus faible est neutralisée (calcul de la note de l'UE avec les deux autres notes affectées de leurs coefficients respectifs)</t>
    </r>
  </si>
  <si>
    <r>
      <rPr>
        <b/>
        <sz val="11"/>
        <color theme="1"/>
        <rFont val="Calibri"/>
        <family val="2"/>
        <scheme val="minor"/>
      </rPr>
      <t>SPI101, seconde chance</t>
    </r>
    <r>
      <rPr>
        <sz val="11"/>
        <color theme="1"/>
        <rFont val="Calibri"/>
        <family val="2"/>
        <scheme val="minor"/>
      </rPr>
      <t xml:space="preserve"> : la note d'EC la plus faible est neutralisée (calcul de la note de l'UE avec les deux autres notes affectées de leurs coefficients respectifs)</t>
    </r>
  </si>
  <si>
    <r>
      <rPr>
        <b/>
        <sz val="11"/>
        <color theme="1"/>
        <rFont val="Calibri"/>
        <family val="2"/>
        <scheme val="minor"/>
      </rPr>
      <t>PHY404, seconde chance</t>
    </r>
    <r>
      <rPr>
        <sz val="11"/>
        <color theme="1"/>
        <rFont val="Calibri"/>
        <family val="2"/>
        <scheme val="minor"/>
      </rPr>
      <t xml:space="preserve"> : la note d'EC la plus faible est neutralisée (calcul de la note de l'UE avec les trois autres notes affectées de leurs coefficients respectifs)</t>
    </r>
  </si>
  <si>
    <t>DAX4ET04</t>
  </si>
  <si>
    <t>Ecrit (fiche PEC)</t>
  </si>
  <si>
    <t>30 min</t>
  </si>
  <si>
    <t>Franck Balestro</t>
  </si>
  <si>
    <t>Sophie de Brion, Véronique Rossi</t>
  </si>
  <si>
    <t>PAN231 - Anglo-saxon culture</t>
  </si>
  <si>
    <t>Kevin McKenna, Erin Cross</t>
  </si>
  <si>
    <t>PAN231 - Anglo-saxon culture + PEP1</t>
  </si>
  <si>
    <r>
      <rPr>
        <b/>
        <sz val="11"/>
        <color theme="1"/>
        <rFont val="Calibri"/>
        <family val="2"/>
        <scheme val="minor"/>
      </rPr>
      <t>GMP301, seconde chance</t>
    </r>
    <r>
      <rPr>
        <sz val="11"/>
        <color theme="1"/>
        <rFont val="Calibri"/>
        <family val="2"/>
        <scheme val="minor"/>
      </rPr>
      <t xml:space="preserve"> : un oral de rattrapage remplace la note de CC la plus faible</t>
    </r>
  </si>
  <si>
    <t>Enseignement transversal 1</t>
  </si>
  <si>
    <t>Enseignement transversal 2</t>
  </si>
  <si>
    <t>Enseignement transversal 3</t>
  </si>
  <si>
    <t>Enseignement transversal CHB-int</t>
  </si>
  <si>
    <t>Enseignement transversal 4</t>
  </si>
  <si>
    <r>
      <t>CHI302</t>
    </r>
    <r>
      <rPr>
        <sz val="11"/>
        <color theme="1"/>
        <rFont val="Calibri"/>
        <family val="2"/>
        <scheme val="minor"/>
      </rPr>
      <t xml:space="preserve"> : note seuil = 7 pour validation du semestre</t>
    </r>
  </si>
  <si>
    <t>ST</t>
  </si>
  <si>
    <t>Nadia Brauner</t>
  </si>
  <si>
    <t>Ecrit - devoir surveillé (2h)</t>
  </si>
  <si>
    <t>Pierre Dehornoy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</si>
</sst>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u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i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name val="Calibri"/>
      <family val="2"/>
      <scheme val="minor"/>
    </font>
    <font>
      <sz val="9"/>
      <color rgb="FFF913D8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9"/>
      <name val="Calibri"/>
      <family val="2"/>
      <scheme val="minor"/>
    </font>
    <font>
      <i/>
      <sz val="8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u/>
      <sz val="6"/>
      <color theme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456">
    <xf numFmtId="0" fontId="0" fillId="0" borderId="0" xfId="0"/>
    <xf numFmtId="0" fontId="0" fillId="0" borderId="0" xfId="0" applyAlignment="1">
      <alignment wrapText="1"/>
    </xf>
    <xf numFmtId="0" fontId="1" fillId="0" borderId="62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top" wrapText="1"/>
    </xf>
    <xf numFmtId="10" fontId="1" fillId="0" borderId="6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10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10" fontId="11" fillId="0" borderId="2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10" fontId="12" fillId="0" borderId="8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0" fontId="10" fillId="0" borderId="56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0" fontId="14" fillId="0" borderId="13" xfId="0" applyNumberFormat="1" applyFont="1" applyFill="1" applyBorder="1" applyAlignment="1">
      <alignment horizontal="center" vertical="center" wrapText="1"/>
    </xf>
    <xf numFmtId="10" fontId="0" fillId="0" borderId="11" xfId="0" applyNumberFormat="1" applyFill="1" applyBorder="1" applyAlignment="1">
      <alignment horizontal="center"/>
    </xf>
    <xf numFmtId="0" fontId="23" fillId="0" borderId="6" xfId="0" applyFont="1" applyFill="1" applyBorder="1" applyAlignment="1">
      <alignment horizontal="right"/>
    </xf>
    <xf numFmtId="0" fontId="23" fillId="0" borderId="6" xfId="0" applyFont="1" applyFill="1" applyBorder="1" applyAlignment="1">
      <alignment horizontal="center"/>
    </xf>
    <xf numFmtId="0" fontId="23" fillId="0" borderId="71" xfId="0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10" fontId="23" fillId="0" borderId="53" xfId="0" applyNumberFormat="1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10" fontId="23" fillId="0" borderId="58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63" xfId="0" applyFont="1" applyFill="1" applyBorder="1" applyAlignment="1">
      <alignment horizontal="center"/>
    </xf>
    <xf numFmtId="0" fontId="23" fillId="0" borderId="66" xfId="0" applyFont="1" applyFill="1" applyBorder="1" applyAlignment="1">
      <alignment horizontal="center"/>
    </xf>
    <xf numFmtId="10" fontId="23" fillId="0" borderId="18" xfId="0" applyNumberFormat="1" applyFont="1" applyFill="1" applyBorder="1" applyAlignment="1">
      <alignment horizontal="center"/>
    </xf>
    <xf numFmtId="10" fontId="23" fillId="0" borderId="35" xfId="0" applyNumberFormat="1" applyFont="1" applyFill="1" applyBorder="1" applyAlignment="1">
      <alignment horizontal="center"/>
    </xf>
    <xf numFmtId="10" fontId="23" fillId="0" borderId="0" xfId="0" applyNumberFormat="1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72" xfId="0" applyFont="1" applyFill="1" applyBorder="1" applyAlignment="1">
      <alignment horizontal="center"/>
    </xf>
    <xf numFmtId="0" fontId="23" fillId="0" borderId="73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23" fillId="0" borderId="70" xfId="0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9" fontId="23" fillId="0" borderId="0" xfId="0" applyNumberFormat="1" applyFont="1" applyFill="1" applyAlignment="1">
      <alignment horizontal="center"/>
    </xf>
    <xf numFmtId="0" fontId="23" fillId="0" borderId="29" xfId="0" applyFont="1" applyFill="1" applyBorder="1" applyAlignment="1">
      <alignment horizontal="right"/>
    </xf>
    <xf numFmtId="0" fontId="23" fillId="0" borderId="29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10" fontId="23" fillId="0" borderId="31" xfId="0" applyNumberFormat="1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10" fontId="23" fillId="0" borderId="37" xfId="0" applyNumberFormat="1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0" fontId="23" fillId="0" borderId="25" xfId="0" applyNumberFormat="1" applyFont="1" applyFill="1" applyBorder="1" applyAlignment="1">
      <alignment horizontal="center"/>
    </xf>
    <xf numFmtId="10" fontId="23" fillId="0" borderId="61" xfId="0" applyNumberFormat="1" applyFont="1" applyFill="1" applyBorder="1" applyAlignment="1">
      <alignment horizontal="center"/>
    </xf>
    <xf numFmtId="10" fontId="23" fillId="0" borderId="57" xfId="0" applyNumberFormat="1" applyFont="1" applyFill="1" applyBorder="1" applyAlignment="1">
      <alignment horizontal="center"/>
    </xf>
    <xf numFmtId="0" fontId="23" fillId="0" borderId="55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right"/>
    </xf>
    <xf numFmtId="0" fontId="23" fillId="0" borderId="38" xfId="0" applyFont="1" applyFill="1" applyBorder="1" applyAlignment="1">
      <alignment horizontal="center"/>
    </xf>
    <xf numFmtId="0" fontId="23" fillId="0" borderId="69" xfId="0" applyFont="1" applyFill="1" applyBorder="1" applyAlignment="1">
      <alignment horizontal="center"/>
    </xf>
    <xf numFmtId="0" fontId="23" fillId="0" borderId="90" xfId="0" applyFont="1" applyFill="1" applyBorder="1" applyAlignment="1">
      <alignment horizontal="center"/>
    </xf>
    <xf numFmtId="10" fontId="23" fillId="0" borderId="69" xfId="0" applyNumberFormat="1" applyFont="1" applyFill="1" applyBorder="1" applyAlignment="1">
      <alignment horizontal="center"/>
    </xf>
    <xf numFmtId="0" fontId="23" fillId="0" borderId="94" xfId="0" applyFont="1" applyFill="1" applyBorder="1" applyAlignment="1">
      <alignment horizontal="center"/>
    </xf>
    <xf numFmtId="0" fontId="23" fillId="0" borderId="95" xfId="0" applyFont="1" applyFill="1" applyBorder="1" applyAlignment="1">
      <alignment horizontal="center"/>
    </xf>
    <xf numFmtId="0" fontId="23" fillId="0" borderId="96" xfId="0" applyFont="1" applyFill="1" applyBorder="1" applyAlignment="1">
      <alignment horizontal="center"/>
    </xf>
    <xf numFmtId="0" fontId="23" fillId="0" borderId="97" xfId="0" applyFont="1" applyFill="1" applyBorder="1" applyAlignment="1">
      <alignment horizontal="center"/>
    </xf>
    <xf numFmtId="0" fontId="23" fillId="0" borderId="111" xfId="0" applyFont="1" applyFill="1" applyBorder="1" applyAlignment="1">
      <alignment horizontal="center"/>
    </xf>
    <xf numFmtId="0" fontId="23" fillId="0" borderId="98" xfId="0" applyFont="1" applyFill="1" applyBorder="1" applyAlignment="1">
      <alignment horizontal="center"/>
    </xf>
    <xf numFmtId="0" fontId="23" fillId="0" borderId="99" xfId="0" applyFont="1" applyFill="1" applyBorder="1" applyAlignment="1">
      <alignment horizontal="center"/>
    </xf>
    <xf numFmtId="0" fontId="23" fillId="0" borderId="100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11" xfId="0" applyFont="1" applyFill="1" applyBorder="1"/>
    <xf numFmtId="0" fontId="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0" fontId="24" fillId="0" borderId="79" xfId="0" applyFont="1" applyFill="1" applyBorder="1" applyAlignment="1">
      <alignment horizontal="center" vertical="center" wrapText="1"/>
    </xf>
    <xf numFmtId="0" fontId="23" fillId="0" borderId="75" xfId="0" applyFont="1" applyFill="1" applyBorder="1"/>
    <xf numFmtId="0" fontId="23" fillId="0" borderId="75" xfId="0" applyFont="1" applyFill="1" applyBorder="1" applyAlignment="1">
      <alignment horizontal="center"/>
    </xf>
    <xf numFmtId="0" fontId="23" fillId="0" borderId="76" xfId="0" applyFont="1" applyFill="1" applyBorder="1" applyAlignment="1">
      <alignment horizontal="center"/>
    </xf>
    <xf numFmtId="10" fontId="23" fillId="0" borderId="79" xfId="0" applyNumberFormat="1" applyFont="1" applyFill="1" applyBorder="1" applyAlignment="1">
      <alignment horizontal="center"/>
    </xf>
    <xf numFmtId="0" fontId="23" fillId="0" borderId="78" xfId="0" applyFont="1" applyFill="1" applyBorder="1" applyAlignment="1">
      <alignment horizontal="center"/>
    </xf>
    <xf numFmtId="0" fontId="23" fillId="0" borderId="83" xfId="0" applyFont="1" applyFill="1" applyBorder="1" applyAlignment="1">
      <alignment horizontal="center"/>
    </xf>
    <xf numFmtId="0" fontId="23" fillId="0" borderId="82" xfId="0" applyFont="1" applyFill="1" applyBorder="1" applyAlignment="1">
      <alignment horizontal="center"/>
    </xf>
    <xf numFmtId="10" fontId="23" fillId="0" borderId="82" xfId="0" applyNumberFormat="1" applyFont="1" applyFill="1" applyBorder="1" applyAlignment="1">
      <alignment horizontal="center"/>
    </xf>
    <xf numFmtId="0" fontId="23" fillId="0" borderId="86" xfId="0" applyFont="1" applyFill="1" applyBorder="1" applyAlignment="1">
      <alignment horizontal="center"/>
    </xf>
    <xf numFmtId="0" fontId="23" fillId="0" borderId="88" xfId="0" applyFont="1" applyFill="1" applyBorder="1" applyAlignment="1">
      <alignment horizontal="center"/>
    </xf>
    <xf numFmtId="0" fontId="23" fillId="0" borderId="87" xfId="0" applyFont="1" applyFill="1" applyBorder="1" applyAlignment="1">
      <alignment horizontal="center"/>
    </xf>
    <xf numFmtId="0" fontId="23" fillId="0" borderId="74" xfId="0" applyFont="1" applyFill="1" applyBorder="1" applyAlignment="1">
      <alignment horizontal="center"/>
    </xf>
    <xf numFmtId="0" fontId="23" fillId="0" borderId="101" xfId="0" applyFont="1" applyFill="1" applyBorder="1" applyAlignment="1">
      <alignment horizontal="center"/>
    </xf>
    <xf numFmtId="0" fontId="23" fillId="0" borderId="102" xfId="0" applyFont="1" applyFill="1" applyBorder="1" applyAlignment="1">
      <alignment horizontal="center"/>
    </xf>
    <xf numFmtId="10" fontId="23" fillId="0" borderId="77" xfId="0" applyNumberFormat="1" applyFont="1" applyFill="1" applyBorder="1" applyAlignment="1">
      <alignment horizontal="center"/>
    </xf>
    <xf numFmtId="10" fontId="23" fillId="0" borderId="103" xfId="0" applyNumberFormat="1" applyFont="1" applyFill="1" applyBorder="1" applyAlignment="1">
      <alignment horizontal="center"/>
    </xf>
    <xf numFmtId="0" fontId="23" fillId="0" borderId="103" xfId="0" applyFont="1" applyFill="1" applyBorder="1" applyAlignment="1">
      <alignment horizontal="center"/>
    </xf>
    <xf numFmtId="0" fontId="23" fillId="0" borderId="81" xfId="0" applyFont="1" applyFill="1" applyBorder="1" applyAlignment="1">
      <alignment horizontal="center"/>
    </xf>
    <xf numFmtId="0" fontId="23" fillId="0" borderId="104" xfId="0" applyFont="1" applyFill="1" applyBorder="1" applyAlignment="1">
      <alignment horizontal="center"/>
    </xf>
    <xf numFmtId="10" fontId="23" fillId="0" borderId="78" xfId="0" applyNumberFormat="1" applyFont="1" applyFill="1" applyBorder="1" applyAlignment="1">
      <alignment horizontal="center"/>
    </xf>
    <xf numFmtId="10" fontId="23" fillId="0" borderId="104" xfId="0" applyNumberFormat="1" applyFont="1" applyFill="1" applyBorder="1" applyAlignment="1">
      <alignment horizontal="center"/>
    </xf>
    <xf numFmtId="10" fontId="23" fillId="0" borderId="81" xfId="0" applyNumberFormat="1" applyFont="1" applyFill="1" applyBorder="1" applyAlignment="1">
      <alignment horizontal="center"/>
    </xf>
    <xf numFmtId="0" fontId="23" fillId="0" borderId="77" xfId="0" applyFont="1" applyFill="1" applyBorder="1" applyAlignment="1">
      <alignment horizontal="center"/>
    </xf>
    <xf numFmtId="0" fontId="23" fillId="0" borderId="84" xfId="0" applyFont="1" applyFill="1" applyBorder="1" applyAlignment="1">
      <alignment horizontal="center"/>
    </xf>
    <xf numFmtId="0" fontId="23" fillId="0" borderId="85" xfId="0" applyFont="1" applyFill="1" applyBorder="1" applyAlignment="1">
      <alignment horizontal="center"/>
    </xf>
    <xf numFmtId="0" fontId="11" fillId="0" borderId="118" xfId="0" applyFont="1" applyFill="1" applyBorder="1" applyAlignment="1">
      <alignment horizontal="center" vertical="center" wrapText="1"/>
    </xf>
    <xf numFmtId="0" fontId="12" fillId="0" borderId="11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10" fontId="12" fillId="0" borderId="2" xfId="0" applyNumberFormat="1" applyFont="1" applyFill="1" applyBorder="1" applyAlignment="1">
      <alignment horizontal="center" vertical="center" wrapText="1"/>
    </xf>
    <xf numFmtId="10" fontId="1" fillId="0" borderId="15" xfId="0" applyNumberFormat="1" applyFont="1" applyFill="1" applyBorder="1" applyAlignment="1">
      <alignment horizontal="center" vertical="top" wrapText="1"/>
    </xf>
    <xf numFmtId="10" fontId="1" fillId="0" borderId="0" xfId="0" applyNumberFormat="1" applyFont="1" applyFill="1" applyBorder="1" applyAlignment="1">
      <alignment horizontal="center" vertical="top" wrapText="1"/>
    </xf>
    <xf numFmtId="0" fontId="1" fillId="0" borderId="65" xfId="0" applyFont="1" applyFill="1" applyBorder="1" applyAlignment="1">
      <alignment horizontal="center" vertical="center"/>
    </xf>
    <xf numFmtId="0" fontId="15" fillId="0" borderId="118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118" xfId="0" applyFont="1" applyFill="1" applyBorder="1" applyAlignment="1">
      <alignment horizontal="center" vertical="center" wrapText="1"/>
    </xf>
    <xf numFmtId="10" fontId="10" fillId="0" borderId="59" xfId="0" applyNumberFormat="1" applyFont="1" applyFill="1" applyBorder="1" applyAlignment="1">
      <alignment horizontal="center" vertical="center" wrapText="1"/>
    </xf>
    <xf numFmtId="0" fontId="14" fillId="0" borderId="118" xfId="0" applyFont="1" applyFill="1" applyBorder="1" applyAlignment="1">
      <alignment horizontal="center" vertical="center" wrapText="1"/>
    </xf>
    <xf numFmtId="10" fontId="14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23" fillId="0" borderId="123" xfId="0" applyFont="1" applyFill="1" applyBorder="1" applyAlignment="1">
      <alignment horizontal="right"/>
    </xf>
    <xf numFmtId="0" fontId="23" fillId="0" borderId="123" xfId="0" applyFont="1" applyFill="1" applyBorder="1" applyAlignment="1">
      <alignment horizontal="center"/>
    </xf>
    <xf numFmtId="0" fontId="23" fillId="0" borderId="12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10" xfId="0" applyFont="1" applyFill="1" applyBorder="1" applyAlignment="1"/>
    <xf numFmtId="0" fontId="23" fillId="0" borderId="93" xfId="0" applyFont="1" applyFill="1" applyBorder="1" applyAlignment="1"/>
    <xf numFmtId="0" fontId="23" fillId="0" borderId="109" xfId="0" applyFont="1" applyFill="1" applyBorder="1" applyAlignment="1"/>
    <xf numFmtId="0" fontId="23" fillId="0" borderId="94" xfId="0" applyFont="1" applyFill="1" applyBorder="1" applyAlignment="1"/>
    <xf numFmtId="0" fontId="23" fillId="0" borderId="92" xfId="0" applyFont="1" applyFill="1" applyBorder="1" applyAlignment="1"/>
    <xf numFmtId="0" fontId="23" fillId="0" borderId="69" xfId="0" applyFont="1" applyFill="1" applyBorder="1" applyAlignment="1"/>
    <xf numFmtId="0" fontId="7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0" xfId="3" applyFont="1" applyFill="1" applyBorder="1" applyAlignment="1" applyProtection="1">
      <alignment horizontal="left" vertical="center"/>
    </xf>
    <xf numFmtId="0" fontId="23" fillId="0" borderId="20" xfId="0" applyFont="1" applyFill="1" applyBorder="1"/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wrapText="1"/>
    </xf>
    <xf numFmtId="10" fontId="23" fillId="0" borderId="54" xfId="0" applyNumberFormat="1" applyFont="1" applyBorder="1" applyAlignment="1">
      <alignment horizontal="center"/>
    </xf>
    <xf numFmtId="0" fontId="23" fillId="0" borderId="59" xfId="0" applyFont="1" applyFill="1" applyBorder="1" applyAlignment="1">
      <alignment horizontal="center"/>
    </xf>
    <xf numFmtId="10" fontId="23" fillId="0" borderId="3" xfId="0" applyNumberFormat="1" applyFont="1" applyBorder="1" applyAlignment="1">
      <alignment horizontal="center"/>
    </xf>
    <xf numFmtId="0" fontId="23" fillId="0" borderId="65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10" fontId="23" fillId="0" borderId="10" xfId="0" applyNumberFormat="1" applyFont="1" applyFill="1" applyBorder="1" applyAlignment="1">
      <alignment horizontal="center"/>
    </xf>
    <xf numFmtId="10" fontId="23" fillId="0" borderId="11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43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/>
    </xf>
    <xf numFmtId="0" fontId="23" fillId="0" borderId="68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3" fillId="0" borderId="29" xfId="0" applyFont="1" applyFill="1" applyBorder="1"/>
    <xf numFmtId="0" fontId="23" fillId="0" borderId="24" xfId="0" applyFont="1" applyFill="1" applyBorder="1" applyAlignment="1">
      <alignment horizontal="center"/>
    </xf>
    <xf numFmtId="10" fontId="23" fillId="0" borderId="55" xfId="0" applyNumberFormat="1" applyFont="1" applyFill="1" applyBorder="1" applyAlignment="1">
      <alignment horizontal="center"/>
    </xf>
    <xf numFmtId="0" fontId="23" fillId="0" borderId="6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/>
    </xf>
    <xf numFmtId="0" fontId="26" fillId="0" borderId="83" xfId="3" applyFont="1" applyFill="1" applyBorder="1" applyAlignment="1" applyProtection="1">
      <alignment horizontal="left" vertical="center"/>
    </xf>
    <xf numFmtId="0" fontId="23" fillId="0" borderId="74" xfId="0" applyFont="1" applyFill="1" applyBorder="1"/>
    <xf numFmtId="10" fontId="23" fillId="0" borderId="77" xfId="0" applyNumberFormat="1" applyFont="1" applyBorder="1" applyAlignment="1">
      <alignment horizontal="center"/>
    </xf>
    <xf numFmtId="10" fontId="23" fillId="0" borderId="80" xfId="0" applyNumberFormat="1" applyFont="1" applyFill="1" applyBorder="1" applyAlignment="1">
      <alignment horizontal="center"/>
    </xf>
    <xf numFmtId="0" fontId="23" fillId="0" borderId="80" xfId="0" applyFont="1" applyFill="1" applyBorder="1" applyAlignment="1">
      <alignment horizontal="center"/>
    </xf>
    <xf numFmtId="10" fontId="23" fillId="0" borderId="83" xfId="0" applyNumberFormat="1" applyFont="1" applyFill="1" applyBorder="1" applyAlignment="1">
      <alignment horizontal="center"/>
    </xf>
    <xf numFmtId="0" fontId="23" fillId="0" borderId="79" xfId="0" applyFont="1" applyFill="1" applyBorder="1" applyAlignment="1">
      <alignment horizontal="center"/>
    </xf>
    <xf numFmtId="0" fontId="23" fillId="0" borderId="115" xfId="0" applyFont="1" applyFill="1" applyBorder="1" applyAlignment="1">
      <alignment horizontal="center"/>
    </xf>
    <xf numFmtId="0" fontId="24" fillId="0" borderId="109" xfId="0" applyFont="1" applyFill="1" applyBorder="1" applyAlignment="1">
      <alignment horizontal="center" vertical="center" wrapText="1"/>
    </xf>
    <xf numFmtId="0" fontId="23" fillId="0" borderId="89" xfId="0" applyFont="1" applyFill="1" applyBorder="1"/>
    <xf numFmtId="0" fontId="23" fillId="0" borderId="89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10" fontId="23" fillId="0" borderId="3" xfId="0" applyNumberFormat="1" applyFont="1" applyFill="1" applyBorder="1" applyAlignment="1">
      <alignment horizontal="center"/>
    </xf>
    <xf numFmtId="10" fontId="23" fillId="0" borderId="92" xfId="0" applyNumberFormat="1" applyFont="1" applyFill="1" applyBorder="1" applyAlignment="1">
      <alignment horizontal="center"/>
    </xf>
    <xf numFmtId="0" fontId="23" fillId="0" borderId="93" xfId="0" applyFont="1" applyFill="1" applyBorder="1" applyAlignment="1">
      <alignment horizontal="center"/>
    </xf>
    <xf numFmtId="10" fontId="23" fillId="0" borderId="94" xfId="0" applyNumberFormat="1" applyFont="1" applyFill="1" applyBorder="1" applyAlignment="1">
      <alignment horizontal="center"/>
    </xf>
    <xf numFmtId="0" fontId="23" fillId="0" borderId="116" xfId="0" applyFont="1" applyFill="1" applyBorder="1" applyAlignment="1">
      <alignment horizontal="center"/>
    </xf>
    <xf numFmtId="0" fontId="26" fillId="0" borderId="110" xfId="3" applyFont="1" applyFill="1" applyBorder="1" applyAlignment="1" applyProtection="1">
      <alignment horizontal="left" vertical="center"/>
    </xf>
    <xf numFmtId="0" fontId="26" fillId="0" borderId="109" xfId="3" applyFont="1" applyFill="1" applyBorder="1" applyAlignment="1" applyProtection="1">
      <alignment horizontal="center" vertical="center"/>
    </xf>
    <xf numFmtId="0" fontId="23" fillId="0" borderId="109" xfId="0" applyFont="1" applyFill="1" applyBorder="1" applyAlignment="1">
      <alignment horizontal="center"/>
    </xf>
    <xf numFmtId="0" fontId="23" fillId="0" borderId="105" xfId="0" applyFont="1" applyFill="1" applyBorder="1" applyAlignment="1">
      <alignment horizontal="center"/>
    </xf>
    <xf numFmtId="0" fontId="23" fillId="0" borderId="106" xfId="0" applyFont="1" applyFill="1" applyBorder="1" applyAlignment="1">
      <alignment horizontal="center"/>
    </xf>
    <xf numFmtId="10" fontId="23" fillId="0" borderId="109" xfId="0" applyNumberFormat="1" applyFont="1" applyFill="1" applyBorder="1" applyAlignment="1">
      <alignment horizontal="center"/>
    </xf>
    <xf numFmtId="10" fontId="23" fillId="0" borderId="93" xfId="0" applyNumberFormat="1" applyFont="1" applyFill="1" applyBorder="1" applyAlignment="1">
      <alignment horizontal="center"/>
    </xf>
    <xf numFmtId="0" fontId="23" fillId="0" borderId="110" xfId="0" applyFont="1" applyFill="1" applyBorder="1" applyAlignment="1">
      <alignment horizontal="center"/>
    </xf>
    <xf numFmtId="0" fontId="23" fillId="0" borderId="107" xfId="0" applyFont="1" applyFill="1" applyBorder="1" applyAlignment="1">
      <alignment horizontal="center"/>
    </xf>
    <xf numFmtId="10" fontId="23" fillId="0" borderId="107" xfId="0" applyNumberFormat="1" applyFont="1" applyFill="1" applyBorder="1" applyAlignment="1">
      <alignment horizontal="center"/>
    </xf>
    <xf numFmtId="10" fontId="23" fillId="0" borderId="110" xfId="0" applyNumberFormat="1" applyFont="1" applyFill="1" applyBorder="1" applyAlignment="1">
      <alignment horizontal="center"/>
    </xf>
    <xf numFmtId="0" fontId="26" fillId="0" borderId="79" xfId="3" applyFont="1" applyFill="1" applyBorder="1" applyAlignment="1" applyProtection="1">
      <alignment horizontal="center" vertical="center"/>
    </xf>
    <xf numFmtId="0" fontId="24" fillId="0" borderId="110" xfId="0" applyFont="1" applyFill="1" applyBorder="1" applyAlignment="1">
      <alignment horizontal="left" vertical="center" wrapText="1"/>
    </xf>
    <xf numFmtId="0" fontId="23" fillId="0" borderId="6" xfId="0" applyFont="1" applyFill="1" applyBorder="1"/>
    <xf numFmtId="0" fontId="23" fillId="0" borderId="35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10" fontId="23" fillId="0" borderId="16" xfId="0" applyNumberFormat="1" applyFont="1" applyFill="1" applyBorder="1" applyAlignment="1">
      <alignment horizontal="center"/>
    </xf>
    <xf numFmtId="0" fontId="23" fillId="0" borderId="38" xfId="0" applyFont="1" applyFill="1" applyBorder="1"/>
    <xf numFmtId="0" fontId="23" fillId="0" borderId="91" xfId="0" applyFont="1" applyFill="1" applyBorder="1" applyAlignment="1">
      <alignment horizontal="center"/>
    </xf>
    <xf numFmtId="0" fontId="23" fillId="0" borderId="92" xfId="0" applyFont="1" applyFill="1" applyBorder="1" applyAlignment="1">
      <alignment horizontal="center"/>
    </xf>
    <xf numFmtId="10" fontId="23" fillId="0" borderId="95" xfId="0" applyNumberFormat="1" applyFont="1" applyFill="1" applyBorder="1" applyAlignment="1">
      <alignment horizontal="center"/>
    </xf>
    <xf numFmtId="0" fontId="23" fillId="0" borderId="117" xfId="0" applyFont="1" applyFill="1" applyBorder="1" applyAlignment="1">
      <alignment horizontal="center"/>
    </xf>
    <xf numFmtId="0" fontId="26" fillId="0" borderId="35" xfId="3" applyFont="1" applyFill="1" applyBorder="1" applyAlignment="1" applyProtection="1">
      <alignment horizontal="left" vertical="center"/>
    </xf>
    <xf numFmtId="0" fontId="23" fillId="0" borderId="119" xfId="0" applyFont="1" applyFill="1" applyBorder="1" applyAlignment="1">
      <alignment horizontal="center"/>
    </xf>
    <xf numFmtId="0" fontId="27" fillId="0" borderId="76" xfId="0" applyFont="1" applyFill="1" applyBorder="1" applyAlignment="1">
      <alignment horizontal="center"/>
    </xf>
    <xf numFmtId="0" fontId="27" fillId="0" borderId="78" xfId="0" applyFont="1" applyFill="1" applyBorder="1" applyAlignment="1">
      <alignment horizontal="center"/>
    </xf>
    <xf numFmtId="10" fontId="27" fillId="0" borderId="79" xfId="0" applyNumberFormat="1" applyFont="1" applyFill="1" applyBorder="1" applyAlignment="1">
      <alignment horizontal="center"/>
    </xf>
    <xf numFmtId="0" fontId="26" fillId="0" borderId="3" xfId="3" applyFont="1" applyFill="1" applyBorder="1" applyAlignment="1" applyProtection="1">
      <alignment horizontal="center" vertical="center"/>
    </xf>
    <xf numFmtId="0" fontId="23" fillId="0" borderId="114" xfId="0" applyFont="1" applyFill="1" applyBorder="1" applyAlignment="1">
      <alignment horizontal="center"/>
    </xf>
    <xf numFmtId="0" fontId="26" fillId="0" borderId="109" xfId="3" applyFont="1" applyFill="1" applyBorder="1" applyAlignment="1" applyProtection="1">
      <alignment horizontal="center"/>
    </xf>
    <xf numFmtId="0" fontId="26" fillId="0" borderId="83" xfId="3" applyFont="1" applyFill="1" applyBorder="1" applyAlignment="1" applyProtection="1">
      <alignment horizontal="left"/>
    </xf>
    <xf numFmtId="10" fontId="23" fillId="0" borderId="106" xfId="0" applyNumberFormat="1" applyFont="1" applyFill="1" applyBorder="1" applyAlignment="1">
      <alignment horizontal="center"/>
    </xf>
    <xf numFmtId="10" fontId="23" fillId="0" borderId="102" xfId="0" applyNumberFormat="1" applyFont="1" applyFill="1" applyBorder="1" applyAlignment="1">
      <alignment horizontal="center"/>
    </xf>
    <xf numFmtId="10" fontId="23" fillId="0" borderId="24" xfId="0" applyNumberFormat="1" applyFont="1" applyFill="1" applyBorder="1" applyAlignment="1">
      <alignment horizontal="center"/>
    </xf>
    <xf numFmtId="0" fontId="26" fillId="0" borderId="35" xfId="3" applyFont="1" applyFill="1" applyBorder="1" applyAlignment="1" applyProtection="1">
      <alignment horizontal="left"/>
    </xf>
    <xf numFmtId="0" fontId="26" fillId="0" borderId="3" xfId="3" applyFont="1" applyFill="1" applyBorder="1" applyAlignment="1" applyProtection="1">
      <alignment horizontal="center"/>
    </xf>
    <xf numFmtId="10" fontId="23" fillId="0" borderId="82" xfId="0" applyNumberFormat="1" applyFont="1" applyFill="1" applyBorder="1" applyAlignment="1">
      <alignment horizontal="left"/>
    </xf>
    <xf numFmtId="0" fontId="23" fillId="0" borderId="75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left"/>
    </xf>
    <xf numFmtId="0" fontId="23" fillId="0" borderId="89" xfId="0" applyFont="1" applyFill="1" applyBorder="1" applyAlignment="1">
      <alignment horizontal="left"/>
    </xf>
    <xf numFmtId="0" fontId="24" fillId="0" borderId="83" xfId="0" applyFont="1" applyFill="1" applyBorder="1" applyAlignment="1">
      <alignment horizontal="left" vertical="center" wrapText="1"/>
    </xf>
    <xf numFmtId="0" fontId="26" fillId="0" borderId="9" xfId="3" applyFont="1" applyFill="1" applyBorder="1" applyAlignment="1" applyProtection="1">
      <alignment horizontal="left" vertical="center"/>
    </xf>
    <xf numFmtId="0" fontId="26" fillId="0" borderId="4" xfId="3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>
      <alignment horizontal="right"/>
    </xf>
    <xf numFmtId="0" fontId="23" fillId="0" borderId="7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60" xfId="0" applyFont="1" applyFill="1" applyBorder="1" applyAlignment="1">
      <alignment horizontal="center"/>
    </xf>
    <xf numFmtId="0" fontId="23" fillId="0" borderId="67" xfId="0" applyFont="1" applyFill="1" applyBorder="1" applyAlignment="1">
      <alignment horizontal="center"/>
    </xf>
    <xf numFmtId="10" fontId="23" fillId="0" borderId="54" xfId="0" applyNumberFormat="1" applyFont="1" applyFill="1" applyBorder="1" applyAlignment="1">
      <alignment horizontal="center"/>
    </xf>
    <xf numFmtId="10" fontId="23" fillId="0" borderId="26" xfId="0" applyNumberFormat="1" applyFont="1" applyFill="1" applyBorder="1" applyAlignment="1">
      <alignment horizontal="center"/>
    </xf>
    <xf numFmtId="10" fontId="23" fillId="0" borderId="22" xfId="0" applyNumberFormat="1" applyFont="1" applyFill="1" applyBorder="1" applyAlignment="1">
      <alignment horizontal="center"/>
    </xf>
    <xf numFmtId="0" fontId="24" fillId="0" borderId="110" xfId="0" applyFont="1" applyFill="1" applyBorder="1" applyAlignment="1">
      <alignment horizontal="center" vertical="center" wrapText="1"/>
    </xf>
    <xf numFmtId="10" fontId="23" fillId="0" borderId="91" xfId="0" applyNumberFormat="1" applyFont="1" applyFill="1" applyBorder="1" applyAlignment="1">
      <alignment horizontal="center"/>
    </xf>
    <xf numFmtId="0" fontId="23" fillId="0" borderId="112" xfId="0" applyFont="1" applyFill="1" applyBorder="1" applyAlignment="1">
      <alignment horizontal="center"/>
    </xf>
    <xf numFmtId="0" fontId="23" fillId="0" borderId="113" xfId="0" applyFont="1" applyFill="1" applyBorder="1" applyAlignment="1">
      <alignment horizontal="center"/>
    </xf>
    <xf numFmtId="0" fontId="23" fillId="0" borderId="57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 vertical="center" wrapText="1"/>
    </xf>
    <xf numFmtId="10" fontId="23" fillId="0" borderId="32" xfId="0" applyNumberFormat="1" applyFont="1" applyFill="1" applyBorder="1" applyAlignment="1">
      <alignment horizontal="center"/>
    </xf>
    <xf numFmtId="0" fontId="24" fillId="0" borderId="8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110" xfId="0" applyFont="1" applyFill="1" applyBorder="1" applyAlignment="1">
      <alignment horizontal="center" vertical="center" wrapText="1"/>
    </xf>
    <xf numFmtId="0" fontId="28" fillId="0" borderId="109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3" fillId="0" borderId="101" xfId="0" applyFont="1" applyFill="1" applyBorder="1" applyAlignment="1">
      <alignment horizontal="center" wrapText="1"/>
    </xf>
    <xf numFmtId="0" fontId="26" fillId="0" borderId="79" xfId="3" applyFont="1" applyFill="1" applyBorder="1" applyAlignment="1" applyProtection="1">
      <alignment horizontal="center"/>
    </xf>
    <xf numFmtId="0" fontId="23" fillId="0" borderId="108" xfId="0" applyFont="1" applyFill="1" applyBorder="1" applyAlignment="1">
      <alignment horizontal="center"/>
    </xf>
    <xf numFmtId="0" fontId="23" fillId="0" borderId="83" xfId="3" applyFont="1" applyFill="1" applyBorder="1" applyAlignment="1" applyProtection="1">
      <alignment horizontal="left" vertical="center" wrapText="1"/>
    </xf>
    <xf numFmtId="0" fontId="26" fillId="0" borderId="35" xfId="3" applyFont="1" applyFill="1" applyBorder="1" applyAlignment="1" applyProtection="1">
      <alignment horizontal="left" vertical="center" wrapText="1"/>
    </xf>
    <xf numFmtId="0" fontId="26" fillId="0" borderId="110" xfId="3" applyFont="1" applyFill="1" applyBorder="1" applyAlignment="1" applyProtection="1">
      <alignment horizontal="left"/>
    </xf>
    <xf numFmtId="0" fontId="23" fillId="0" borderId="120" xfId="0" applyFont="1" applyFill="1" applyBorder="1" applyAlignment="1">
      <alignment horizontal="center"/>
    </xf>
    <xf numFmtId="0" fontId="23" fillId="0" borderId="83" xfId="3" applyFont="1" applyFill="1" applyBorder="1" applyAlignment="1" applyProtection="1">
      <alignment horizontal="left" vertical="center"/>
    </xf>
    <xf numFmtId="0" fontId="23" fillId="0" borderId="0" xfId="0" applyFont="1" applyAlignment="1">
      <alignment horizontal="center"/>
    </xf>
    <xf numFmtId="0" fontId="26" fillId="0" borderId="80" xfId="3" applyFont="1" applyBorder="1" applyAlignment="1" applyProtection="1"/>
    <xf numFmtId="0" fontId="23" fillId="0" borderId="89" xfId="0" applyFont="1" applyFill="1" applyBorder="1" applyAlignment="1">
      <alignment horizontal="right"/>
    </xf>
    <xf numFmtId="0" fontId="24" fillId="0" borderId="4" xfId="0" applyFont="1" applyFill="1" applyBorder="1" applyAlignment="1">
      <alignment horizontal="center" vertical="center" wrapText="1"/>
    </xf>
    <xf numFmtId="10" fontId="23" fillId="0" borderId="4" xfId="0" applyNumberFormat="1" applyFont="1" applyFill="1" applyBorder="1" applyAlignment="1">
      <alignment horizontal="center"/>
    </xf>
    <xf numFmtId="0" fontId="23" fillId="0" borderId="122" xfId="0" applyFont="1" applyFill="1" applyBorder="1" applyAlignment="1">
      <alignment horizontal="center"/>
    </xf>
    <xf numFmtId="10" fontId="23" fillId="0" borderId="124" xfId="0" applyNumberFormat="1" applyFont="1" applyFill="1" applyBorder="1" applyAlignment="1">
      <alignment horizontal="center"/>
    </xf>
    <xf numFmtId="10" fontId="23" fillId="0" borderId="125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26" xfId="0" applyFont="1" applyFill="1" applyBorder="1" applyAlignment="1">
      <alignment horizontal="center"/>
    </xf>
    <xf numFmtId="0" fontId="23" fillId="0" borderId="127" xfId="0" applyFont="1" applyFill="1" applyBorder="1" applyAlignment="1">
      <alignment horizontal="center"/>
    </xf>
    <xf numFmtId="10" fontId="23" fillId="0" borderId="122" xfId="0" applyNumberFormat="1" applyFont="1" applyFill="1" applyBorder="1" applyAlignment="1">
      <alignment horizontal="center"/>
    </xf>
    <xf numFmtId="10" fontId="23" fillId="0" borderId="62" xfId="0" applyNumberFormat="1" applyFont="1" applyFill="1" applyBorder="1" applyAlignment="1">
      <alignment horizontal="center"/>
    </xf>
    <xf numFmtId="10" fontId="23" fillId="0" borderId="9" xfId="0" applyNumberFormat="1" applyFont="1" applyFill="1" applyBorder="1" applyAlignment="1">
      <alignment horizontal="center"/>
    </xf>
    <xf numFmtId="10" fontId="23" fillId="0" borderId="1" xfId="0" applyNumberFormat="1" applyFont="1" applyFill="1" applyBorder="1" applyAlignment="1">
      <alignment horizontal="center"/>
    </xf>
    <xf numFmtId="0" fontId="23" fillId="0" borderId="128" xfId="0" applyFont="1" applyFill="1" applyBorder="1" applyAlignment="1">
      <alignment horizontal="center"/>
    </xf>
    <xf numFmtId="0" fontId="23" fillId="0" borderId="129" xfId="0" applyFont="1" applyFill="1" applyBorder="1" applyAlignment="1">
      <alignment horizontal="center"/>
    </xf>
    <xf numFmtId="0" fontId="23" fillId="0" borderId="130" xfId="0" applyFont="1" applyFill="1" applyBorder="1" applyAlignment="1">
      <alignment horizontal="center"/>
    </xf>
    <xf numFmtId="0" fontId="26" fillId="0" borderId="10" xfId="3" applyFont="1" applyFill="1" applyBorder="1" applyAlignment="1" applyProtection="1">
      <alignment horizontal="left"/>
    </xf>
    <xf numFmtId="0" fontId="23" fillId="0" borderId="5" xfId="0" applyFont="1" applyFill="1" applyBorder="1"/>
    <xf numFmtId="0" fontId="23" fillId="0" borderId="5" xfId="0" applyFont="1" applyFill="1" applyBorder="1" applyAlignment="1">
      <alignment horizontal="center"/>
    </xf>
    <xf numFmtId="0" fontId="23" fillId="0" borderId="118" xfId="0" applyFont="1" applyFill="1" applyBorder="1" applyAlignment="1">
      <alignment horizontal="center" wrapText="1"/>
    </xf>
    <xf numFmtId="10" fontId="23" fillId="0" borderId="2" xfId="0" applyNumberFormat="1" applyFont="1" applyFill="1" applyBorder="1" applyAlignment="1">
      <alignment horizontal="center"/>
    </xf>
    <xf numFmtId="0" fontId="23" fillId="0" borderId="118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10" fontId="23" fillId="0" borderId="59" xfId="0" applyNumberFormat="1" applyFont="1" applyFill="1" applyBorder="1" applyAlignment="1">
      <alignment horizontal="center"/>
    </xf>
    <xf numFmtId="10" fontId="23" fillId="0" borderId="65" xfId="0" applyNumberFormat="1" applyFont="1" applyFill="1" applyBorder="1" applyAlignment="1">
      <alignment horizontal="center"/>
    </xf>
    <xf numFmtId="0" fontId="23" fillId="0" borderId="121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3" fillId="0" borderId="105" xfId="0" applyFont="1" applyFill="1" applyBorder="1" applyAlignment="1">
      <alignment horizontal="center" wrapText="1"/>
    </xf>
    <xf numFmtId="0" fontId="23" fillId="0" borderId="76" xfId="0" applyFont="1" applyFill="1" applyBorder="1" applyAlignment="1">
      <alignment horizontal="center" wrapText="1"/>
    </xf>
    <xf numFmtId="0" fontId="28" fillId="0" borderId="76" xfId="0" applyFont="1" applyBorder="1" applyAlignment="1">
      <alignment horizontal="center"/>
    </xf>
    <xf numFmtId="10" fontId="28" fillId="0" borderId="79" xfId="0" applyNumberFormat="1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10" fontId="23" fillId="0" borderId="79" xfId="0" applyNumberFormat="1" applyFont="1" applyBorder="1" applyAlignment="1">
      <alignment horizontal="center"/>
    </xf>
    <xf numFmtId="10" fontId="23" fillId="0" borderId="80" xfId="0" applyNumberFormat="1" applyFont="1" applyBorder="1" applyAlignment="1">
      <alignment horizontal="center"/>
    </xf>
    <xf numFmtId="0" fontId="23" fillId="0" borderId="80" xfId="0" applyFont="1" applyBorder="1" applyAlignment="1">
      <alignment horizontal="center"/>
    </xf>
    <xf numFmtId="0" fontId="23" fillId="0" borderId="82" xfId="0" applyFont="1" applyBorder="1" applyAlignment="1">
      <alignment horizontal="center"/>
    </xf>
    <xf numFmtId="10" fontId="28" fillId="0" borderId="78" xfId="0" applyNumberFormat="1" applyFont="1" applyBorder="1" applyAlignment="1">
      <alignment horizontal="center"/>
    </xf>
    <xf numFmtId="10" fontId="23" fillId="0" borderId="82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0" fontId="28" fillId="0" borderId="3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10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10" fontId="28" fillId="0" borderId="16" xfId="0" applyNumberFormat="1" applyFont="1" applyBorder="1" applyAlignment="1">
      <alignment horizontal="center"/>
    </xf>
    <xf numFmtId="10" fontId="23" fillId="0" borderId="18" xfId="0" applyNumberFormat="1" applyFont="1" applyBorder="1" applyAlignment="1">
      <alignment horizontal="center"/>
    </xf>
    <xf numFmtId="0" fontId="28" fillId="0" borderId="105" xfId="0" applyFont="1" applyBorder="1" applyAlignment="1">
      <alignment horizontal="center"/>
    </xf>
    <xf numFmtId="10" fontId="28" fillId="0" borderId="109" xfId="0" applyNumberFormat="1" applyFont="1" applyBorder="1" applyAlignment="1">
      <alignment horizontal="center"/>
    </xf>
    <xf numFmtId="0" fontId="23" fillId="0" borderId="105" xfId="0" applyFont="1" applyBorder="1" applyAlignment="1">
      <alignment horizontal="center"/>
    </xf>
    <xf numFmtId="0" fontId="23" fillId="0" borderId="106" xfId="0" applyFont="1" applyBorder="1" applyAlignment="1">
      <alignment horizontal="center"/>
    </xf>
    <xf numFmtId="10" fontId="23" fillId="0" borderId="109" xfId="0" applyNumberFormat="1" applyFont="1" applyBorder="1" applyAlignment="1">
      <alignment horizontal="center"/>
    </xf>
    <xf numFmtId="10" fontId="23" fillId="0" borderId="93" xfId="0" applyNumberFormat="1" applyFont="1" applyBorder="1" applyAlignment="1">
      <alignment horizontal="center"/>
    </xf>
    <xf numFmtId="0" fontId="23" fillId="0" borderId="93" xfId="0" applyFont="1" applyBorder="1" applyAlignment="1">
      <alignment horizontal="center"/>
    </xf>
    <xf numFmtId="0" fontId="23" fillId="0" borderId="110" xfId="0" applyFont="1" applyBorder="1" applyAlignment="1">
      <alignment horizontal="center"/>
    </xf>
    <xf numFmtId="0" fontId="23" fillId="0" borderId="107" xfId="0" applyFont="1" applyBorder="1" applyAlignment="1">
      <alignment horizontal="center"/>
    </xf>
    <xf numFmtId="10" fontId="28" fillId="0" borderId="106" xfId="0" applyNumberFormat="1" applyFont="1" applyBorder="1" applyAlignment="1">
      <alignment horizontal="center"/>
    </xf>
    <xf numFmtId="10" fontId="23" fillId="0" borderId="107" xfId="0" applyNumberFormat="1" applyFont="1" applyBorder="1" applyAlignment="1">
      <alignment horizontal="center"/>
    </xf>
    <xf numFmtId="0" fontId="23" fillId="0" borderId="83" xfId="0" applyFont="1" applyFill="1" applyBorder="1" applyAlignment="1">
      <alignment horizontal="left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23" fillId="0" borderId="75" xfId="0" applyFont="1" applyBorder="1" applyAlignment="1">
      <alignment horizontal="left"/>
    </xf>
    <xf numFmtId="0" fontId="23" fillId="0" borderId="79" xfId="0" applyFont="1" applyBorder="1" applyAlignment="1">
      <alignment horizontal="center"/>
    </xf>
    <xf numFmtId="0" fontId="23" fillId="0" borderId="114" xfId="0" applyFont="1" applyBorder="1" applyAlignment="1">
      <alignment horizontal="center"/>
    </xf>
    <xf numFmtId="0" fontId="23" fillId="0" borderId="83" xfId="0" applyFont="1" applyBorder="1" applyAlignment="1">
      <alignment horizontal="center"/>
    </xf>
    <xf numFmtId="10" fontId="23" fillId="0" borderId="114" xfId="0" applyNumberFormat="1" applyFont="1" applyBorder="1" applyAlignment="1">
      <alignment horizontal="center"/>
    </xf>
    <xf numFmtId="0" fontId="23" fillId="0" borderId="115" xfId="0" applyFont="1" applyBorder="1" applyAlignment="1">
      <alignment horizontal="center"/>
    </xf>
    <xf numFmtId="0" fontId="23" fillId="0" borderId="0" xfId="0" applyFont="1"/>
    <xf numFmtId="164" fontId="23" fillId="0" borderId="0" xfId="0" applyNumberFormat="1" applyFont="1" applyAlignment="1">
      <alignment horizontal="center"/>
    </xf>
    <xf numFmtId="9" fontId="23" fillId="0" borderId="0" xfId="0" applyNumberFormat="1" applyFont="1" applyAlignment="1">
      <alignment horizontal="center"/>
    </xf>
    <xf numFmtId="0" fontId="26" fillId="0" borderId="3" xfId="0" applyFont="1" applyBorder="1" applyAlignment="1">
      <alignment horizontal="left" vertical="center"/>
    </xf>
    <xf numFmtId="0" fontId="23" fillId="0" borderId="3" xfId="0" applyFont="1" applyBorder="1" applyAlignment="1">
      <alignment horizontal="right"/>
    </xf>
    <xf numFmtId="0" fontId="23" fillId="0" borderId="3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0" fontId="23" fillId="0" borderId="0" xfId="0" applyNumberFormat="1" applyFont="1" applyAlignment="1">
      <alignment horizontal="center"/>
    </xf>
    <xf numFmtId="0" fontId="23" fillId="0" borderId="68" xfId="0" applyFont="1" applyBorder="1" applyAlignment="1">
      <alignment horizont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89" xfId="0" applyFont="1" applyBorder="1" applyAlignment="1">
      <alignment horizontal="right"/>
    </xf>
    <xf numFmtId="0" fontId="23" fillId="0" borderId="89" xfId="0" applyFont="1" applyBorder="1" applyAlignment="1">
      <alignment horizontal="center"/>
    </xf>
    <xf numFmtId="0" fontId="23" fillId="0" borderId="109" xfId="0" applyFont="1" applyBorder="1" applyAlignment="1">
      <alignment horizontal="center"/>
    </xf>
    <xf numFmtId="0" fontId="23" fillId="0" borderId="110" xfId="0" applyFont="1" applyBorder="1" applyAlignment="1"/>
    <xf numFmtId="0" fontId="23" fillId="0" borderId="93" xfId="0" applyFont="1" applyBorder="1" applyAlignment="1"/>
    <xf numFmtId="0" fontId="23" fillId="0" borderId="109" xfId="0" applyFont="1" applyBorder="1" applyAlignment="1"/>
    <xf numFmtId="10" fontId="23" fillId="0" borderId="110" xfId="0" applyNumberFormat="1" applyFont="1" applyBorder="1" applyAlignment="1">
      <alignment horizontal="center"/>
    </xf>
    <xf numFmtId="0" fontId="23" fillId="0" borderId="98" xfId="0" applyFont="1" applyBorder="1" applyAlignment="1">
      <alignment horizontal="center"/>
    </xf>
    <xf numFmtId="0" fontId="23" fillId="0" borderId="116" xfId="0" applyFont="1" applyBorder="1" applyAlignment="1">
      <alignment horizontal="center"/>
    </xf>
    <xf numFmtId="0" fontId="23" fillId="0" borderId="99" xfId="0" applyFont="1" applyBorder="1" applyAlignment="1">
      <alignment horizontal="center"/>
    </xf>
    <xf numFmtId="0" fontId="23" fillId="0" borderId="100" xfId="0" applyFont="1" applyBorder="1" applyAlignment="1">
      <alignment horizontal="center"/>
    </xf>
    <xf numFmtId="0" fontId="24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/>
    <xf numFmtId="0" fontId="23" fillId="0" borderId="1" xfId="0" applyFont="1" applyFill="1" applyBorder="1" applyAlignment="1"/>
    <xf numFmtId="0" fontId="23" fillId="0" borderId="4" xfId="0" applyFont="1" applyFill="1" applyBorder="1" applyAlignment="1"/>
    <xf numFmtId="0" fontId="23" fillId="0" borderId="9" xfId="0" applyFont="1" applyFill="1" applyBorder="1" applyAlignment="1">
      <alignment horizontal="center"/>
    </xf>
    <xf numFmtId="0" fontId="23" fillId="0" borderId="62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/>
    <xf numFmtId="0" fontId="25" fillId="0" borderId="11" xfId="0" applyFont="1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</cellXfs>
  <cellStyles count="4">
    <cellStyle name="Excel Built-in Normal" xfId="2"/>
    <cellStyle name="Lien hypertexte" xfId="3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913D8"/>
      <color rgb="FFB50B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743776</xdr:colOff>
      <xdr:row>2</xdr:row>
      <xdr:rowOff>149398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3776" cy="5303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743776</xdr:colOff>
      <xdr:row>2</xdr:row>
      <xdr:rowOff>149398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2650" y="0"/>
          <a:ext cx="743776" cy="5303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743776</xdr:colOff>
      <xdr:row>2</xdr:row>
      <xdr:rowOff>149398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2650" y="0"/>
          <a:ext cx="743776" cy="5303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743776</xdr:colOff>
      <xdr:row>2</xdr:row>
      <xdr:rowOff>149398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2650" y="0"/>
          <a:ext cx="743776" cy="530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rome.nomade@univ-grenoble-alpes.fr,eric.quirico@univ-grenoble-alpes.fr" TargetMode="External"/><Relationship Id="rId13" Type="http://schemas.openxmlformats.org/officeDocument/2006/relationships/hyperlink" Target="mailto:lydie.du-bousquet@imag.fr,anne.letreguilly@univ-grenoble-alpes.fr" TargetMode="External"/><Relationship Id="rId18" Type="http://schemas.openxmlformats.org/officeDocument/2006/relationships/hyperlink" Target="mailto:emilie.despiau-pujo@univ-grenoble-alpes.fr" TargetMode="External"/><Relationship Id="rId26" Type="http://schemas.openxmlformats.org/officeDocument/2006/relationships/hyperlink" Target="mailto:jerome.nomade@univ-grenoble-alpes.fr" TargetMode="External"/><Relationship Id="rId3" Type="http://schemas.openxmlformats.org/officeDocument/2006/relationships/hyperlink" Target="mailto:denis.roux@univ-grenoble-alpes.fr" TargetMode="External"/><Relationship Id="rId21" Type="http://schemas.openxmlformats.org/officeDocument/2006/relationships/hyperlink" Target="mailto:nicolas.szafran@imag.fr" TargetMode="External"/><Relationship Id="rId7" Type="http://schemas.openxmlformats.org/officeDocument/2006/relationships/hyperlink" Target="mailto:rodrigo.bastos@univ-grenoble-alpes.fr" TargetMode="External"/><Relationship Id="rId12" Type="http://schemas.openxmlformats.org/officeDocument/2006/relationships/hyperlink" Target="mailto:carole.adam@imag.fr" TargetMode="External"/><Relationship Id="rId17" Type="http://schemas.openxmlformats.org/officeDocument/2006/relationships/hyperlink" Target="mailto:claudine.chaffy@imag.fr" TargetMode="External"/><Relationship Id="rId25" Type="http://schemas.openxmlformats.org/officeDocument/2006/relationships/hyperlink" Target="mailto:alison.gourd-coles@univ-grenoble-alpes.fr" TargetMode="External"/><Relationship Id="rId2" Type="http://schemas.openxmlformats.org/officeDocument/2006/relationships/hyperlink" Target="mailto:alexandre.pourret@univ-grenoble-alpes.fr" TargetMode="External"/><Relationship Id="rId16" Type="http://schemas.openxmlformats.org/officeDocument/2006/relationships/hyperlink" Target="mailto:bozhidar.velichkov@imag.fr" TargetMode="External"/><Relationship Id="rId20" Type="http://schemas.openxmlformats.org/officeDocument/2006/relationships/hyperlink" Target="mailto:mickael.cherrier@univ-grenoble-alpes.fr,jerome.dupuy@univ-grenoble-alpes.fr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isabelle.girault@imag.fr,aurelien.deniaud@cea.fr" TargetMode="External"/><Relationship Id="rId6" Type="http://schemas.openxmlformats.org/officeDocument/2006/relationships/hyperlink" Target="mailto:samira.oulahal@univ-grenoble-alpes.fr" TargetMode="External"/><Relationship Id="rId11" Type="http://schemas.openxmlformats.org/officeDocument/2006/relationships/hyperlink" Target="mailto:leticia.gimeno@univ-grenoble-alpes.fr" TargetMode="External"/><Relationship Id="rId24" Type="http://schemas.openxmlformats.org/officeDocument/2006/relationships/hyperlink" Target="mailto:mickael.cherrier@univ-grenoble-alpes.fr,jerome.dupuy@univ-grenoble-alpes.fr" TargetMode="External"/><Relationship Id="rId32" Type="http://schemas.openxmlformats.org/officeDocument/2006/relationships/comments" Target="../comments1.xml"/><Relationship Id="rId5" Type="http://schemas.openxmlformats.org/officeDocument/2006/relationships/hyperlink" Target="mailto:jean-manuel.grousson@univ-grenoble-alpes.fr" TargetMode="External"/><Relationship Id="rId15" Type="http://schemas.openxmlformats.org/officeDocument/2006/relationships/hyperlink" Target="mailto:pierre.dehornoy@univ-grenoble-alpes.fr" TargetMode="External"/><Relationship Id="rId23" Type="http://schemas.openxmlformats.org/officeDocument/2006/relationships/hyperlink" Target="mailto:lydie.du-bousquet@imag.fr,anne.letreguilly@univ-grenoble-alpes.fr" TargetMode="External"/><Relationship Id="rId28" Type="http://schemas.openxmlformats.org/officeDocument/2006/relationships/hyperlink" Target="mailto:Ricardo.Garcia@cea.fr" TargetMode="External"/><Relationship Id="rId10" Type="http://schemas.openxmlformats.org/officeDocument/2006/relationships/hyperlink" Target="mailto:mark.casida@univ-grenoble-alpes.fr" TargetMode="External"/><Relationship Id="rId19" Type="http://schemas.openxmlformats.org/officeDocument/2006/relationships/hyperlink" Target="mailto:didier.piau@univ-grenoble-alpes.fr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mailto:holger.klein@neel.cnrs.fr" TargetMode="External"/><Relationship Id="rId9" Type="http://schemas.openxmlformats.org/officeDocument/2006/relationships/hyperlink" Target="mailto:thibaut.devillers@neel.cnrs.fr" TargetMode="External"/><Relationship Id="rId14" Type="http://schemas.openxmlformats.org/officeDocument/2006/relationships/hyperlink" Target="mailto:carole.adam@imag.fr" TargetMode="External"/><Relationship Id="rId22" Type="http://schemas.openxmlformats.org/officeDocument/2006/relationships/hyperlink" Target="mailto:nathalie.berthet@univ-grenoble-alpes.fr" TargetMode="External"/><Relationship Id="rId27" Type="http://schemas.openxmlformats.org/officeDocument/2006/relationships/hyperlink" Target="mailto:helene.bea@cea.fr" TargetMode="External"/><Relationship Id="rId3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erwan.pathier@univ-grenoble-alpes.fr" TargetMode="External"/><Relationship Id="rId18" Type="http://schemas.openxmlformats.org/officeDocument/2006/relationships/hyperlink" Target="mailto:boris.thibert@imag.fr" TargetMode="External"/><Relationship Id="rId26" Type="http://schemas.openxmlformats.org/officeDocument/2006/relationships/hyperlink" Target="mailto:francois.montanet@lpsc.in2p3.fr" TargetMode="External"/><Relationship Id="rId39" Type="http://schemas.openxmlformats.org/officeDocument/2006/relationships/hyperlink" Target="mailto:christian.boitet@univ-grenoble-alpes.fr" TargetMode="External"/><Relationship Id="rId3" Type="http://schemas.openxmlformats.org/officeDocument/2006/relationships/hyperlink" Target="mailto:sebastien.carret@univ-grenoble-alpes.fr" TargetMode="External"/><Relationship Id="rId21" Type="http://schemas.openxmlformats.org/officeDocument/2006/relationships/hyperlink" Target="mailto:corinne.mercier@univ-grenoble-alpes.fr" TargetMode="External"/><Relationship Id="rId34" Type="http://schemas.openxmlformats.org/officeDocument/2006/relationships/hyperlink" Target="mailto:eve.derosny@ibs.fr,emmanuelle.tillet@cea.fr" TargetMode="External"/><Relationship Id="rId42" Type="http://schemas.openxmlformats.org/officeDocument/2006/relationships/hyperlink" Target="mailto:sabrina.boulet@univ-grenoble-alpes.fr,rolland.douzet@univ-grenoble-alpes.fr" TargetMode="External"/><Relationship Id="rId47" Type="http://schemas.openxmlformats.org/officeDocument/2006/relationships/hyperlink" Target="mailto:emmanuel.peyre@univ-grenoble-alpes.fr" TargetMode="External"/><Relationship Id="rId50" Type="http://schemas.openxmlformats.org/officeDocument/2006/relationships/vmlDrawing" Target="../drawings/vmlDrawing2.vml"/><Relationship Id="rId7" Type="http://schemas.openxmlformats.org/officeDocument/2006/relationships/hyperlink" Target="mailto:lydie.du-bousquet@univ-grenoble-alpes.fr,%20julie.peyre@univ-grenoble-alpes.fr" TargetMode="External"/><Relationship Id="rId12" Type="http://schemas.openxmlformats.org/officeDocument/2006/relationships/hyperlink" Target="mailto:fabienne.giraud-guillot@univ-grenoble-alpes.fr" TargetMode="External"/><Relationship Id="rId17" Type="http://schemas.openxmlformats.org/officeDocument/2006/relationships/hyperlink" Target="mailto:elise.arnaud@imag.fr" TargetMode="External"/><Relationship Id="rId25" Type="http://schemas.openxmlformats.org/officeDocument/2006/relationships/hyperlink" Target="mailto:claire.rist@univ-grenoble-alpes.fr" TargetMode="External"/><Relationship Id="rId33" Type="http://schemas.openxmlformats.org/officeDocument/2006/relationships/hyperlink" Target="mailto:sophie.de-brion@univ-grenoble-alpes.fr" TargetMode="External"/><Relationship Id="rId38" Type="http://schemas.openxmlformats.org/officeDocument/2006/relationships/hyperlink" Target="mailto:,rolland.douzet@univ-grenoble-alpes.fr,annie.ray@univ-grenoble-alpes.fr" TargetMode="External"/><Relationship Id="rId46" Type="http://schemas.openxmlformats.org/officeDocument/2006/relationships/hyperlink" Target="mailto:Kevin.Mc-kenna@univ-grenoble-alpes.fr,erin.cross@univ-grenoble-alpes.fr" TargetMode="External"/><Relationship Id="rId2" Type="http://schemas.openxmlformats.org/officeDocument/2006/relationships/hyperlink" Target="mailto:sebastien.carret@univ-grenoble-alpes.fr" TargetMode="External"/><Relationship Id="rId16" Type="http://schemas.openxmlformats.org/officeDocument/2006/relationships/hyperlink" Target="mailto:sabine.rolland-du-roscoat@univ-grenoble-alpes.fr" TargetMode="External"/><Relationship Id="rId20" Type="http://schemas.openxmlformats.org/officeDocument/2006/relationships/hyperlink" Target="mailto:Ibrahim.Cheddadi@univ-grenoble-alpes.fr" TargetMode="External"/><Relationship Id="rId29" Type="http://schemas.openxmlformats.org/officeDocument/2006/relationships/hyperlink" Target="mailto:julien.faivre@lpsc.in2p3.fr,muriel.jourdan@univ-grenoble-alpes.fr" TargetMode="External"/><Relationship Id="rId41" Type="http://schemas.openxmlformats.org/officeDocument/2006/relationships/hyperlink" Target="mailto:alison.gourd-coles@univ-grenoble-alpes.fr" TargetMode="External"/><Relationship Id="rId1" Type="http://schemas.openxmlformats.org/officeDocument/2006/relationships/hyperlink" Target="mailto:,rolland.douzet@univ-grenoble-alpes.fr,annie.ray@univ-grenoble-alpes.fr" TargetMode="External"/><Relationship Id="rId6" Type="http://schemas.openxmlformats.org/officeDocument/2006/relationships/hyperlink" Target="mailto:nicolas.basset1@univ-grenoble-alpes.fr,francois.puitg@imag.fr" TargetMode="External"/><Relationship Id="rId11" Type="http://schemas.openxmlformats.org/officeDocument/2006/relationships/hyperlink" Target="mailto:julia.de-sigoyer@univ-grenoble-alpes.fr" TargetMode="External"/><Relationship Id="rId24" Type="http://schemas.openxmlformats.org/officeDocument/2006/relationships/hyperlink" Target="mailto:guillaume.huard@imag.fr" TargetMode="External"/><Relationship Id="rId32" Type="http://schemas.openxmlformats.org/officeDocument/2006/relationships/hyperlink" Target="mailto:julia.meyer@univ-grenoble-alpes.fr" TargetMode="External"/><Relationship Id="rId37" Type="http://schemas.openxmlformats.org/officeDocument/2006/relationships/hyperlink" Target="mailto:herve.pajot@univ-grenoble-alpes.fr" TargetMode="External"/><Relationship Id="rId40" Type="http://schemas.openxmlformats.org/officeDocument/2006/relationships/hyperlink" Target="mailto:herve.pajot@univ-grenoble-alpes.fr" TargetMode="External"/><Relationship Id="rId45" Type="http://schemas.openxmlformats.org/officeDocument/2006/relationships/hyperlink" Target="mailto:jean-pierre.vandervaere@univ-grenoble-alpes.fr" TargetMode="External"/><Relationship Id="rId5" Type="http://schemas.openxmlformats.org/officeDocument/2006/relationships/hyperlink" Target="mailto:therese.mencerrey@univ-grenoble-alpes.fr" TargetMode="External"/><Relationship Id="rId15" Type="http://schemas.openxmlformats.org/officeDocument/2006/relationships/hyperlink" Target="mailto:claudine.chaffy@imag.fr" TargetMode="External"/><Relationship Id="rId23" Type="http://schemas.openxmlformats.org/officeDocument/2006/relationships/hyperlink" Target="mailto:eric.bonnetier@univ-grenoble-alpes.fr" TargetMode="External"/><Relationship Id="rId28" Type="http://schemas.openxmlformats.org/officeDocument/2006/relationships/hyperlink" Target="mailto:sabrina.boulet@univ-grenoble-alpes.fr,rolland.douzet@univ-grenoble-alpes.fr" TargetMode="External"/><Relationship Id="rId36" Type="http://schemas.openxmlformats.org/officeDocument/2006/relationships/hyperlink" Target="mailto:benoit.chabaud@univ-grenoble-alpes.fr,alain.drillat@univ-grenoble-alpes.fr" TargetMode="External"/><Relationship Id="rId49" Type="http://schemas.openxmlformats.org/officeDocument/2006/relationships/drawing" Target="../drawings/drawing2.xml"/><Relationship Id="rId10" Type="http://schemas.openxmlformats.org/officeDocument/2006/relationships/hyperlink" Target="mailto:hadrien.mayaffre@lncmi.cnrs.fr" TargetMode="External"/><Relationship Id="rId19" Type="http://schemas.openxmlformats.org/officeDocument/2006/relationships/hyperlink" Target="mailto:lydie.du-bousquet@imag.fr,anne.letreguilly@univ-grenoble-alpes.fr" TargetMode="External"/><Relationship Id="rId31" Type="http://schemas.openxmlformats.org/officeDocument/2006/relationships/hyperlink" Target="mailto:vincent.renard@cea.fr" TargetMode="External"/><Relationship Id="rId44" Type="http://schemas.openxmlformats.org/officeDocument/2006/relationships/hyperlink" Target="mailto:lydie.du-bousquet@imag.fr,anne.letreguilly@univ-grenoble-alpes.fr" TargetMode="External"/><Relationship Id="rId4" Type="http://schemas.openxmlformats.org/officeDocument/2006/relationships/hyperlink" Target="mailto:emeline.talansier@univ-grenoble-alpes.fr" TargetMode="External"/><Relationship Id="rId9" Type="http://schemas.openxmlformats.org/officeDocument/2006/relationships/hyperlink" Target="mailto:claudine.chaffy@imag.fr" TargetMode="External"/><Relationship Id="rId14" Type="http://schemas.openxmlformats.org/officeDocument/2006/relationships/hyperlink" Target="mailto:francoise.cornillon@univ-grenoble-alpes.fr" TargetMode="External"/><Relationship Id="rId22" Type="http://schemas.openxmlformats.org/officeDocument/2006/relationships/hyperlink" Target="mailto:Didier.P&#239;au@univ-grenoble-alpes.fr" TargetMode="External"/><Relationship Id="rId27" Type="http://schemas.openxmlformats.org/officeDocument/2006/relationships/hyperlink" Target="mailto:eve.derosny@ibs.fr,emmanuelle.tillet@cea.fr" TargetMode="External"/><Relationship Id="rId30" Type="http://schemas.openxmlformats.org/officeDocument/2006/relationships/hyperlink" Target="mailto:nedjma.bendiab@neel.cnrs.fr" TargetMode="External"/><Relationship Id="rId35" Type="http://schemas.openxmlformats.org/officeDocument/2006/relationships/hyperlink" Target="mailto:franck.balestro@neel.cnrs.fr" TargetMode="External"/><Relationship Id="rId43" Type="http://schemas.openxmlformats.org/officeDocument/2006/relationships/hyperlink" Target="mailto:innocent.niyonzima@univ-grenoble-alpes.fr" TargetMode="External"/><Relationship Id="rId48" Type="http://schemas.openxmlformats.org/officeDocument/2006/relationships/printerSettings" Target="../printerSettings/printerSettings2.bin"/><Relationship Id="rId8" Type="http://schemas.openxmlformats.org/officeDocument/2006/relationships/hyperlink" Target="mailto:francois.puitg@imag.fr" TargetMode="External"/><Relationship Id="rId5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jean-martial.cohard@univ-grenoble-alpes.fr" TargetMode="External"/><Relationship Id="rId18" Type="http://schemas.openxmlformats.org/officeDocument/2006/relationships/hyperlink" Target="mailto:nadia.brauner@grenoble-inp.fr" TargetMode="External"/><Relationship Id="rId26" Type="http://schemas.openxmlformats.org/officeDocument/2006/relationships/hyperlink" Target="mailto:armelle.philip@univ-grenoble-alpes.fr" TargetMode="External"/><Relationship Id="rId39" Type="http://schemas.openxmlformats.org/officeDocument/2006/relationships/hyperlink" Target="mailto:clementine.prieur@imag.fr,adeline.leclercq-samson@imag.fr" TargetMode="External"/><Relationship Id="rId3" Type="http://schemas.openxmlformats.org/officeDocument/2006/relationships/hyperlink" Target="mailto:cedric.meyer@univ-grenoble-alpes.fr" TargetMode="External"/><Relationship Id="rId21" Type="http://schemas.openxmlformats.org/officeDocument/2006/relationships/hyperlink" Target="mailto:catherine.labeye-voisin@univ-grenoble-alpes.fr" TargetMode="External"/><Relationship Id="rId34" Type="http://schemas.openxmlformats.org/officeDocument/2006/relationships/hyperlink" Target="mailto:sebastien.soulan@univ-grenoble-alpes.fr" TargetMode="External"/><Relationship Id="rId42" Type="http://schemas.openxmlformats.org/officeDocument/2006/relationships/hyperlink" Target="mailto:erin.cross@univ-grenoble-alpes.fr" TargetMode="External"/><Relationship Id="rId47" Type="http://schemas.openxmlformats.org/officeDocument/2006/relationships/hyperlink" Target="mailto:daniel.perazza@univ-grenoble-alpes.fr" TargetMode="External"/><Relationship Id="rId50" Type="http://schemas.openxmlformats.org/officeDocument/2006/relationships/hyperlink" Target="mailto:mathieu.salaun@neel.cnrs.fr" TargetMode="External"/><Relationship Id="rId7" Type="http://schemas.openxmlformats.org/officeDocument/2006/relationships/hyperlink" Target="mailto:dominique.schneider@univ-grenoble-alpes.fr" TargetMode="External"/><Relationship Id="rId12" Type="http://schemas.openxmlformats.org/officeDocument/2006/relationships/hyperlink" Target="mailto:jerome.dejeu@univ-grenoble-alpes.fr" TargetMode="External"/><Relationship Id="rId17" Type="http://schemas.openxmlformats.org/officeDocument/2006/relationships/hyperlink" Target="mailto:gwenael.delaval@inria.fr" TargetMode="External"/><Relationship Id="rId25" Type="http://schemas.openxmlformats.org/officeDocument/2006/relationships/hyperlink" Target="mailto:nathanael.connesson@imag.fr" TargetMode="External"/><Relationship Id="rId33" Type="http://schemas.openxmlformats.org/officeDocument/2006/relationships/hyperlink" Target="mailto:pascale.huyghe@univ-grenoble-alpes.fr" TargetMode="External"/><Relationship Id="rId38" Type="http://schemas.openxmlformats.org/officeDocument/2006/relationships/hyperlink" Target="mailto:anatoli.youditski@univ-grenoble-alpes.fr" TargetMode="External"/><Relationship Id="rId46" Type="http://schemas.openxmlformats.org/officeDocument/2006/relationships/hyperlink" Target="mailto:jean-pierre.demailly@univ-grenoble-alpes.fr" TargetMode="External"/><Relationship Id="rId2" Type="http://schemas.openxmlformats.org/officeDocument/2006/relationships/hyperlink" Target="mailto:estanislao.herscovich@univ-grenoble-alpes.fr" TargetMode="External"/><Relationship Id="rId16" Type="http://schemas.openxmlformats.org/officeDocument/2006/relationships/hyperlink" Target="mailto:ylies.falcone@univ-grenoble-alpes.fr" TargetMode="External"/><Relationship Id="rId20" Type="http://schemas.openxmlformats.org/officeDocument/2006/relationships/hyperlink" Target="mailto:anatoli.youditski@univ-grenoble-alpes.fr" TargetMode="External"/><Relationship Id="rId29" Type="http://schemas.openxmlformats.org/officeDocument/2006/relationships/hyperlink" Target="mailto:olivier.jacquin@univ-grenoble-alpes.fr" TargetMode="External"/><Relationship Id="rId41" Type="http://schemas.openxmlformats.org/officeDocument/2006/relationships/hyperlink" Target="mailto:samira.oulahal@univ-grenoble-alpes.fr" TargetMode="External"/><Relationship Id="rId54" Type="http://schemas.openxmlformats.org/officeDocument/2006/relationships/comments" Target="../comments3.xml"/><Relationship Id="rId1" Type="http://schemas.openxmlformats.org/officeDocument/2006/relationships/hyperlink" Target="mailto:francois.camus@univ-grenoble-alpes.fr" TargetMode="External"/><Relationship Id="rId6" Type="http://schemas.openxmlformats.org/officeDocument/2006/relationships/hyperlink" Target="mailto:olivier.lerouxel@cermav.cnrs.fr" TargetMode="External"/><Relationship Id="rId11" Type="http://schemas.openxmlformats.org/officeDocument/2006/relationships/hyperlink" Target="mailto:anne-lise.auzende@univ-grenoble-alpes.fr" TargetMode="External"/><Relationship Id="rId24" Type="http://schemas.openxmlformats.org/officeDocument/2006/relationships/hyperlink" Target="mailto:ali.tourabi@3sr-grenoble.fr" TargetMode="External"/><Relationship Id="rId32" Type="http://schemas.openxmlformats.org/officeDocument/2006/relationships/hyperlink" Target="mailto:marie.dubernet@univ-grenoble-alpes.fr" TargetMode="External"/><Relationship Id="rId37" Type="http://schemas.openxmlformats.org/officeDocument/2006/relationships/hyperlink" Target="mailto:Ricardo.Garcia@cea.fr" TargetMode="External"/><Relationship Id="rId40" Type="http://schemas.openxmlformats.org/officeDocument/2006/relationships/hyperlink" Target="mailto:christophe.champetier@univ-grenoble-alpes.fr" TargetMode="External"/><Relationship Id="rId45" Type="http://schemas.openxmlformats.org/officeDocument/2006/relationships/hyperlink" Target="mailto:Romain.Joly@univ-grenoble-alpes.fr" TargetMode="External"/><Relationship Id="rId53" Type="http://schemas.openxmlformats.org/officeDocument/2006/relationships/vmlDrawing" Target="../drawings/vmlDrawing3.vml"/><Relationship Id="rId5" Type="http://schemas.openxmlformats.org/officeDocument/2006/relationships/hyperlink" Target="mailto:annie.ray@univ-grenoble-alpes.fr" TargetMode="External"/><Relationship Id="rId15" Type="http://schemas.openxmlformats.org/officeDocument/2006/relationships/hyperlink" Target="mailto:florent.bouchez-tichadou@imag.fr" TargetMode="External"/><Relationship Id="rId23" Type="http://schemas.openxmlformats.org/officeDocument/2006/relationships/hyperlink" Target="mailto:eric.lewin@univ-grenoble-alpes.fr,Pierre.Gosselin@univ-grenoble-alpes.fr" TargetMode="External"/><Relationship Id="rId28" Type="http://schemas.openxmlformats.org/officeDocument/2006/relationships/hyperlink" Target="mailto:christophe.rambaud@univ-grenoble-alpes.fr" TargetMode="External"/><Relationship Id="rId36" Type="http://schemas.openxmlformats.org/officeDocument/2006/relationships/hyperlink" Target="mailto:anne.milet@univ-grenoble-alpes.fr" TargetMode="External"/><Relationship Id="rId49" Type="http://schemas.openxmlformats.org/officeDocument/2006/relationships/hyperlink" Target="mailto:Beatrice.Janiaud@univ-grenoble-alpes.fr" TargetMode="External"/><Relationship Id="rId10" Type="http://schemas.openxmlformats.org/officeDocument/2006/relationships/hyperlink" Target="mailto:cecile.rossignol@univ-grenoble-alpes.fr" TargetMode="External"/><Relationship Id="rId19" Type="http://schemas.openxmlformats.org/officeDocument/2006/relationships/hyperlink" Target="mailto:ylies.falcone@univ-grenoble-alpes.fr" TargetMode="External"/><Relationship Id="rId31" Type="http://schemas.openxmlformats.org/officeDocument/2006/relationships/hyperlink" Target="mailto:bernard.ycart@imag.fr" TargetMode="External"/><Relationship Id="rId44" Type="http://schemas.openxmlformats.org/officeDocument/2006/relationships/hyperlink" Target="mailto:claire.vourch@univ-grenoble-alpes.fr" TargetMode="External"/><Relationship Id="rId52" Type="http://schemas.openxmlformats.org/officeDocument/2006/relationships/drawing" Target="../drawings/drawing3.xml"/><Relationship Id="rId4" Type="http://schemas.openxmlformats.org/officeDocument/2006/relationships/hyperlink" Target="mailto:daniel.perazza@univ-grenoble-alpes.fr" TargetMode="External"/><Relationship Id="rId9" Type="http://schemas.openxmlformats.org/officeDocument/2006/relationships/hyperlink" Target="mailto:catherine.gerez@cea.fr" TargetMode="External"/><Relationship Id="rId14" Type="http://schemas.openxmlformats.org/officeDocument/2006/relationships/hyperlink" Target="mailto:eric.charpentier@univ-grenoble-alpes.fr" TargetMode="External"/><Relationship Id="rId22" Type="http://schemas.openxmlformats.org/officeDocument/2006/relationships/hyperlink" Target="mailto:christophe.lacave@univ-grenoble-alpes.fr" TargetMode="External"/><Relationship Id="rId27" Type="http://schemas.openxmlformats.org/officeDocument/2006/relationships/hyperlink" Target="mailto:philippe.brulard@univ-grenoble-alpes.fr" TargetMode="External"/><Relationship Id="rId30" Type="http://schemas.openxmlformats.org/officeDocument/2006/relationships/hyperlink" Target="mailto:holger.klein@cea.fr" TargetMode="External"/><Relationship Id="rId35" Type="http://schemas.openxmlformats.org/officeDocument/2006/relationships/hyperlink" Target="mailto:arnaud.chauviere@imag.fr" TargetMode="External"/><Relationship Id="rId43" Type="http://schemas.openxmlformats.org/officeDocument/2006/relationships/hyperlink" Target="mailto:virginie.faure@univ-grenoble-alpes.fr" TargetMode="External"/><Relationship Id="rId48" Type="http://schemas.openxmlformats.org/officeDocument/2006/relationships/hyperlink" Target="mailto:Jean.Fasel@univ-grenoble-alpes.fr" TargetMode="External"/><Relationship Id="rId8" Type="http://schemas.openxmlformats.org/officeDocument/2006/relationships/hyperlink" Target="mailto:francoise.cornillon@univ-grenoble-alpes.fr" TargetMode="External"/><Relationship Id="rId5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nicolas.mordant@univ-grenoble-alpes.fr" TargetMode="External"/><Relationship Id="rId18" Type="http://schemas.openxmlformats.org/officeDocument/2006/relationships/hyperlink" Target="mailto:benjamin.wack@univ-grenoble-alpes.fr" TargetMode="External"/><Relationship Id="rId26" Type="http://schemas.openxmlformats.org/officeDocument/2006/relationships/hyperlink" Target="mailto:carlos.perez@univ-grenoble-alpes.fr" TargetMode="External"/><Relationship Id="rId39" Type="http://schemas.openxmlformats.org/officeDocument/2006/relationships/hyperlink" Target="mailto:sylvie.zanier@univ-grenoble-alpes.fr" TargetMode="External"/><Relationship Id="rId21" Type="http://schemas.openxmlformats.org/officeDocument/2006/relationships/hyperlink" Target="mailto:denis.bouhineau@univ-grenoble-alpes.fr" TargetMode="External"/><Relationship Id="rId34" Type="http://schemas.openxmlformats.org/officeDocument/2006/relationships/hyperlink" Target="mailto:montanet@in2p3.fr" TargetMode="External"/><Relationship Id="rId42" Type="http://schemas.openxmlformats.org/officeDocument/2006/relationships/hyperlink" Target="mailto:cedric.meyer@univ-grenoble-alpes.fr" TargetMode="External"/><Relationship Id="rId47" Type="http://schemas.openxmlformats.org/officeDocument/2006/relationships/hyperlink" Target="mailto:davidcusant.pf@gmail.com" TargetMode="External"/><Relationship Id="rId50" Type="http://schemas.openxmlformats.org/officeDocument/2006/relationships/hyperlink" Target="mailto:eric.charpentier@univ-grenoble-alpes.fr" TargetMode="External"/><Relationship Id="rId55" Type="http://schemas.openxmlformats.org/officeDocument/2006/relationships/hyperlink" Target="mailto:rolland.douzet@univ-grenoble-alpes.fr" TargetMode="External"/><Relationship Id="rId63" Type="http://schemas.openxmlformats.org/officeDocument/2006/relationships/drawing" Target="../drawings/drawing4.xml"/><Relationship Id="rId7" Type="http://schemas.openxmlformats.org/officeDocument/2006/relationships/hyperlink" Target="mailto:emeline.talansier@univ-grenoble-alpes.fr,jean-manuel.grousson@univ-grenoble-alpes.fr" TargetMode="External"/><Relationship Id="rId2" Type="http://schemas.openxmlformats.org/officeDocument/2006/relationships/hyperlink" Target="mailto:christophe.griggo@univ-grenoble-alpes.fr" TargetMode="External"/><Relationship Id="rId16" Type="http://schemas.openxmlformats.org/officeDocument/2006/relationships/hyperlink" Target="mailto:helene.eynard-bontemps@imj-prg.fr" TargetMode="External"/><Relationship Id="rId20" Type="http://schemas.openxmlformats.org/officeDocument/2006/relationships/hyperlink" Target="mailto:jean.fasel@univ-grenoble-alpes.fr" TargetMode="External"/><Relationship Id="rId29" Type="http://schemas.openxmlformats.org/officeDocument/2006/relationships/hyperlink" Target="mailto:jerome.dejeu@univ-grenoble-alpes.fr" TargetMode="External"/><Relationship Id="rId41" Type="http://schemas.openxmlformats.org/officeDocument/2006/relationships/hyperlink" Target="mailto:cedric.meyer@univ-grenoble-alpes.fr" TargetMode="External"/><Relationship Id="rId54" Type="http://schemas.openxmlformats.org/officeDocument/2006/relationships/hyperlink" Target="mailto:sandra.castellanos@univ-grenoble-alpes.fr" TargetMode="External"/><Relationship Id="rId62" Type="http://schemas.openxmlformats.org/officeDocument/2006/relationships/printerSettings" Target="../printerSettings/printerSettings4.bin"/><Relationship Id="rId1" Type="http://schemas.openxmlformats.org/officeDocument/2006/relationships/hyperlink" Target="mailto:sebastien.soulan@univ-grenoble-alpes.fr" TargetMode="External"/><Relationship Id="rId6" Type="http://schemas.openxmlformats.org/officeDocument/2006/relationships/hyperlink" Target="mailto:carole.desprez-durand@imag.fr" TargetMode="External"/><Relationship Id="rId11" Type="http://schemas.openxmlformats.org/officeDocument/2006/relationships/hyperlink" Target="mailto:nassira.boudjada@grenoble.cnrs.fr" TargetMode="External"/><Relationship Id="rId24" Type="http://schemas.openxmlformats.org/officeDocument/2006/relationships/hyperlink" Target="mailto:stephane.tanzarella@univ-grenoble-alpes.fr" TargetMode="External"/><Relationship Id="rId32" Type="http://schemas.openxmlformats.org/officeDocument/2006/relationships/hyperlink" Target="mailto:yohann.moreau@univ-grenoble-alpes.fr" TargetMode="External"/><Relationship Id="rId37" Type="http://schemas.openxmlformats.org/officeDocument/2006/relationships/hyperlink" Target="mailto:erin.cross@univ-grenoble-alpes.fr" TargetMode="External"/><Relationship Id="rId40" Type="http://schemas.openxmlformats.org/officeDocument/2006/relationships/hyperlink" Target="mailto:sylvie.zanier@univ-grenoble-alpes.fr" TargetMode="External"/><Relationship Id="rId45" Type="http://schemas.openxmlformats.org/officeDocument/2006/relationships/hyperlink" Target="mailto:benjamin.wack@univ-grenoble-alpes.fr" TargetMode="External"/><Relationship Id="rId53" Type="http://schemas.openxmlformats.org/officeDocument/2006/relationships/hyperlink" Target="mailto:pierre.gosselin@univ-grenoble-alpes.fr" TargetMode="External"/><Relationship Id="rId58" Type="http://schemas.openxmlformats.org/officeDocument/2006/relationships/hyperlink" Target="mailto:Jean-Marie.Bourhis@ibs.fr" TargetMode="External"/><Relationship Id="rId5" Type="http://schemas.openxmlformats.org/officeDocument/2006/relationships/hyperlink" Target="mailto:mathilde.radiguet@univ-grenoble-alpes.fr,erwan.pathier@univ-grenoble-alpes.fr" TargetMode="External"/><Relationship Id="rId15" Type="http://schemas.openxmlformats.org/officeDocument/2006/relationships/hyperlink" Target="mailto:emmanuel.russ@univ-grenoble-alpes.fr" TargetMode="External"/><Relationship Id="rId23" Type="http://schemas.openxmlformats.org/officeDocument/2006/relationships/hyperlink" Target="mailto:isabelle.lebrun@univ-grenoble-alpes.fr" TargetMode="External"/><Relationship Id="rId28" Type="http://schemas.openxmlformats.org/officeDocument/2006/relationships/hyperlink" Target="mailto:anne.milet@univ-grenoble-alpes.fr" TargetMode="External"/><Relationship Id="rId36" Type="http://schemas.openxmlformats.org/officeDocument/2006/relationships/hyperlink" Target="mailto:samira.oulahal@univ-grenoble-alpes.fr" TargetMode="External"/><Relationship Id="rId49" Type="http://schemas.openxmlformats.org/officeDocument/2006/relationships/hyperlink" Target="mailto:gabriel.seyfarth@lncmi.cnrs.fr" TargetMode="External"/><Relationship Id="rId57" Type="http://schemas.openxmlformats.org/officeDocument/2006/relationships/hyperlink" Target="mailto:pierre.boue@univ-grenoble-alpes.fr" TargetMode="External"/><Relationship Id="rId61" Type="http://schemas.openxmlformats.org/officeDocument/2006/relationships/hyperlink" Target="mailto:sophie.debrion@neel.cnrs.fr,catriona.maclean@univ-grenoble-alpes.fr,veronique.rossi@ibs.fr" TargetMode="External"/><Relationship Id="rId10" Type="http://schemas.openxmlformats.org/officeDocument/2006/relationships/hyperlink" Target="mailto:laurent.ranno@neel.cnrs.fr" TargetMode="External"/><Relationship Id="rId19" Type="http://schemas.openxmlformats.org/officeDocument/2006/relationships/hyperlink" Target="mailto:nicolas.szafran@imag.fr" TargetMode="External"/><Relationship Id="rId31" Type="http://schemas.openxmlformats.org/officeDocument/2006/relationships/hyperlink" Target="mailto:yohann.moreau@univ-grenoble-alpes.fr" TargetMode="External"/><Relationship Id="rId44" Type="http://schemas.openxmlformats.org/officeDocument/2006/relationships/hyperlink" Target="mailto:estelle.martins@ac-grenoble.fr" TargetMode="External"/><Relationship Id="rId52" Type="http://schemas.openxmlformats.org/officeDocument/2006/relationships/hyperlink" Target="mailto:therese.mencerrey@univ-grenoble-alpes.fr" TargetMode="External"/><Relationship Id="rId60" Type="http://schemas.openxmlformats.org/officeDocument/2006/relationships/hyperlink" Target="mailto:samira.oulahal@univ-grenoble-alpes.fr" TargetMode="External"/><Relationship Id="rId65" Type="http://schemas.openxmlformats.org/officeDocument/2006/relationships/comments" Target="../comments4.xml"/><Relationship Id="rId4" Type="http://schemas.openxmlformats.org/officeDocument/2006/relationships/hyperlink" Target="mailto:gilles.delaygue@univ-grenoble-alpes.fr" TargetMode="External"/><Relationship Id="rId9" Type="http://schemas.openxmlformats.org/officeDocument/2006/relationships/hyperlink" Target="mailto:laurent.derome@univ-grenoble-alpes.fr" TargetMode="External"/><Relationship Id="rId14" Type="http://schemas.openxmlformats.org/officeDocument/2006/relationships/hyperlink" Target="mailto:remi.molinier@univ-grenoble-alpes.fr" TargetMode="External"/><Relationship Id="rId22" Type="http://schemas.openxmlformats.org/officeDocument/2006/relationships/hyperlink" Target="mailto:Jean-Marie.Bourhis@ibs.fr" TargetMode="External"/><Relationship Id="rId27" Type="http://schemas.openxmlformats.org/officeDocument/2006/relationships/hyperlink" Target="mailto:olivier.hamelin@cea.fr" TargetMode="External"/><Relationship Id="rId30" Type="http://schemas.openxmlformats.org/officeDocument/2006/relationships/hyperlink" Target="mailto:didier.voisin@univ-grenoble-alpes.fr" TargetMode="External"/><Relationship Id="rId35" Type="http://schemas.openxmlformats.org/officeDocument/2006/relationships/hyperlink" Target="mailto:gabriel.seyfarth@lncmi.cnrs.fr" TargetMode="External"/><Relationship Id="rId43" Type="http://schemas.openxmlformats.org/officeDocument/2006/relationships/hyperlink" Target="mailto:cedric.meyer@univ-grenoble-alpes.fr" TargetMode="External"/><Relationship Id="rId48" Type="http://schemas.openxmlformats.org/officeDocument/2006/relationships/hyperlink" Target="mailto:annie.ray@univ-grenoble-alpes.fr" TargetMode="External"/><Relationship Id="rId56" Type="http://schemas.openxmlformats.org/officeDocument/2006/relationships/hyperlink" Target="mailto:olivier.gagliardini@univ-grenoble-alpes.fr,%20patrice.brault@vinci-construction.fr" TargetMode="External"/><Relationship Id="rId64" Type="http://schemas.openxmlformats.org/officeDocument/2006/relationships/vmlDrawing" Target="../drawings/vmlDrawing4.vml"/><Relationship Id="rId8" Type="http://schemas.openxmlformats.org/officeDocument/2006/relationships/hyperlink" Target="mailto:philippe.brulard@univ-grenoble-alpes.fr" TargetMode="External"/><Relationship Id="rId51" Type="http://schemas.openxmlformats.org/officeDocument/2006/relationships/hyperlink" Target="mailto:olfa.meksi@univ-grenoble-alpes.fr" TargetMode="External"/><Relationship Id="rId3" Type="http://schemas.openxmlformats.org/officeDocument/2006/relationships/hyperlink" Target="mailto:carole.cordier@univ-grenoble-alpes.fr" TargetMode="External"/><Relationship Id="rId12" Type="http://schemas.openxmlformats.org/officeDocument/2006/relationships/hyperlink" Target="mailto:denis.roux@univ-grenoble-alpes.fr" TargetMode="External"/><Relationship Id="rId17" Type="http://schemas.openxmlformats.org/officeDocument/2006/relationships/hyperlink" Target="mailto:laurent.mounier@imag.fr" TargetMode="External"/><Relationship Id="rId25" Type="http://schemas.openxmlformats.org/officeDocument/2006/relationships/hyperlink" Target="mailto:gabrielle.tichtinsky@univ-grenoble-alpes.fr" TargetMode="External"/><Relationship Id="rId33" Type="http://schemas.openxmlformats.org/officeDocument/2006/relationships/hyperlink" Target="mailto:arnaud.chauviere@imag.fr" TargetMode="External"/><Relationship Id="rId38" Type="http://schemas.openxmlformats.org/officeDocument/2006/relationships/hyperlink" Target="mailto:erin.cross@univ-grenoble-alpes.fr" TargetMode="External"/><Relationship Id="rId46" Type="http://schemas.openxmlformats.org/officeDocument/2006/relationships/hyperlink" Target="mailto:christophe.brun@univ-grenoble-alpes.fr" TargetMode="External"/><Relationship Id="rId59" Type="http://schemas.openxmlformats.org/officeDocument/2006/relationships/hyperlink" Target="mailto:gabrielle.tichtinsky@univ-grenoble-alpes.f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70"/>
  <sheetViews>
    <sheetView topLeftCell="AC6" zoomScaleNormal="100" workbookViewId="0">
      <pane xSplit="8835" ySplit="2670"/>
      <selection activeCell="AC5" sqref="A1:XFD1048576"/>
      <selection pane="topRight" activeCell="B5" sqref="B1:B1048576"/>
      <selection pane="bottomLeft" activeCell="C67" sqref="C67:AD67"/>
      <selection pane="bottomRight" activeCell="I80" sqref="I80"/>
    </sheetView>
  </sheetViews>
  <sheetFormatPr baseColWidth="10" defaultColWidth="10.7109375" defaultRowHeight="15.75" x14ac:dyDescent="0.25"/>
  <cols>
    <col min="1" max="1" width="33.42578125" style="4" customWidth="1"/>
    <col min="2" max="2" width="11.42578125" style="4" hidden="1" customWidth="1"/>
    <col min="3" max="3" width="80.42578125" style="10" customWidth="1"/>
    <col min="4" max="4" width="10.5703125" style="11" customWidth="1"/>
    <col min="5" max="5" width="10" style="11" customWidth="1"/>
    <col min="6" max="6" width="7.140625" style="11" customWidth="1"/>
    <col min="7" max="7" width="6.85546875" style="11" customWidth="1"/>
    <col min="8" max="8" width="11.42578125" style="11" customWidth="1"/>
    <col min="9" max="9" width="20.85546875" style="11" customWidth="1"/>
    <col min="10" max="10" width="8.5703125" style="14" customWidth="1"/>
    <col min="11" max="11" width="9.28515625" style="11" customWidth="1"/>
    <col min="12" max="12" width="7.140625" style="11" customWidth="1"/>
    <col min="13" max="15" width="8.5703125" style="14" customWidth="1"/>
    <col min="16" max="16" width="8.5703125" style="11" customWidth="1"/>
    <col min="17" max="17" width="8.140625" style="11" customWidth="1"/>
    <col min="18" max="19" width="6.85546875" style="11" customWidth="1"/>
    <col min="20" max="20" width="6.85546875" style="14" customWidth="1"/>
    <col min="21" max="21" width="10.7109375" style="10"/>
    <col min="22" max="22" width="7.140625" style="11" customWidth="1"/>
    <col min="23" max="25" width="11.42578125" style="14"/>
    <col min="26" max="30" width="11.42578125" style="11"/>
    <col min="31" max="41" width="10.7109375" style="11" customWidth="1"/>
    <col min="42" max="42" width="10.7109375" style="10" customWidth="1"/>
    <col min="43" max="43" width="11.42578125" style="11" customWidth="1"/>
    <col min="44" max="44" width="11.42578125" style="15" customWidth="1"/>
    <col min="45" max="45" width="11.42578125" style="11" customWidth="1"/>
    <col min="46" max="47" width="11.42578125" style="16" customWidth="1"/>
    <col min="48" max="55" width="10.7109375" style="10" customWidth="1"/>
    <col min="56" max="16384" width="10.7109375" style="10"/>
  </cols>
  <sheetData>
    <row r="1" spans="1:47" ht="15" customHeight="1" x14ac:dyDescent="0.25">
      <c r="F1" s="420" t="s">
        <v>29</v>
      </c>
      <c r="G1" s="420"/>
      <c r="H1" s="420"/>
      <c r="I1" s="420"/>
      <c r="J1" s="420"/>
      <c r="K1" s="420"/>
      <c r="L1" s="420"/>
      <c r="M1" s="420"/>
      <c r="N1" s="12"/>
      <c r="O1" s="12"/>
      <c r="P1" s="13"/>
      <c r="V1" s="10"/>
    </row>
    <row r="2" spans="1:47" ht="15" customHeight="1" x14ac:dyDescent="0.25">
      <c r="F2" s="13"/>
      <c r="G2" s="13"/>
      <c r="H2" s="13"/>
      <c r="I2" s="13"/>
      <c r="J2" s="12"/>
      <c r="K2" s="13"/>
      <c r="L2" s="13"/>
      <c r="M2" s="12"/>
      <c r="N2" s="12"/>
      <c r="O2" s="12"/>
      <c r="P2" s="13"/>
      <c r="V2" s="161"/>
    </row>
    <row r="3" spans="1:47" x14ac:dyDescent="0.25">
      <c r="C3" s="17"/>
      <c r="D3" s="18"/>
      <c r="E3" s="421" t="s">
        <v>35</v>
      </c>
      <c r="F3" s="421"/>
      <c r="G3" s="19" t="s">
        <v>47</v>
      </c>
      <c r="H3" s="19"/>
      <c r="I3" s="19"/>
      <c r="J3" s="20"/>
      <c r="K3" s="19"/>
      <c r="L3" s="19"/>
      <c r="M3" s="20" t="s">
        <v>28</v>
      </c>
      <c r="N3" s="20"/>
      <c r="O3" s="20"/>
      <c r="P3" s="19" t="s">
        <v>48</v>
      </c>
      <c r="V3" s="162"/>
    </row>
    <row r="4" spans="1:47" ht="19.5" customHeight="1" thickBot="1" x14ac:dyDescent="0.3">
      <c r="C4" s="17"/>
      <c r="D4" s="18"/>
      <c r="E4" s="18"/>
      <c r="F4" s="18"/>
      <c r="G4" s="18"/>
      <c r="H4" s="18"/>
      <c r="I4" s="18"/>
      <c r="J4" s="21"/>
      <c r="K4" s="18"/>
      <c r="L4" s="18"/>
      <c r="M4" s="21"/>
      <c r="N4" s="21"/>
      <c r="O4" s="21"/>
      <c r="P4" s="18"/>
      <c r="Q4" s="18"/>
      <c r="R4" s="18"/>
      <c r="S4" s="18"/>
      <c r="T4" s="21"/>
      <c r="V4" s="18"/>
    </row>
    <row r="5" spans="1:47" ht="15" customHeight="1" x14ac:dyDescent="0.25">
      <c r="A5" s="415" t="s">
        <v>49</v>
      </c>
      <c r="B5" s="427" t="s">
        <v>50</v>
      </c>
      <c r="C5" s="440" t="s">
        <v>38</v>
      </c>
      <c r="D5" s="409" t="s">
        <v>36</v>
      </c>
      <c r="E5" s="409" t="s">
        <v>2</v>
      </c>
      <c r="F5" s="409" t="s">
        <v>0</v>
      </c>
      <c r="G5" s="412" t="s">
        <v>1</v>
      </c>
      <c r="H5" s="409" t="s">
        <v>30</v>
      </c>
      <c r="I5" s="434" t="s">
        <v>39</v>
      </c>
      <c r="J5" s="435"/>
      <c r="K5" s="435"/>
      <c r="L5" s="435"/>
      <c r="M5" s="435"/>
      <c r="N5" s="435"/>
      <c r="O5" s="435"/>
      <c r="P5" s="436"/>
      <c r="Q5" s="434" t="s">
        <v>39</v>
      </c>
      <c r="R5" s="435"/>
      <c r="S5" s="435"/>
      <c r="T5" s="435"/>
      <c r="U5" s="435"/>
      <c r="V5" s="435"/>
      <c r="W5" s="435"/>
      <c r="X5" s="435"/>
      <c r="Y5" s="435"/>
      <c r="Z5" s="436"/>
      <c r="AA5" s="397" t="s">
        <v>3</v>
      </c>
      <c r="AB5" s="398"/>
      <c r="AC5" s="398"/>
      <c r="AD5" s="399"/>
      <c r="AE5" s="394" t="s">
        <v>112</v>
      </c>
      <c r="AF5" s="385" t="s">
        <v>113</v>
      </c>
      <c r="AG5" s="385" t="s">
        <v>114</v>
      </c>
      <c r="AH5" s="385" t="s">
        <v>115</v>
      </c>
      <c r="AI5" s="385" t="s">
        <v>116</v>
      </c>
      <c r="AJ5" s="385" t="s">
        <v>138</v>
      </c>
      <c r="AK5" s="385" t="s">
        <v>647</v>
      </c>
      <c r="AL5" s="385" t="s">
        <v>117</v>
      </c>
      <c r="AM5" s="385" t="s">
        <v>689</v>
      </c>
      <c r="AN5" s="385" t="s">
        <v>119</v>
      </c>
      <c r="AO5" s="390" t="s">
        <v>120</v>
      </c>
      <c r="AQ5" s="393" t="s">
        <v>139</v>
      </c>
      <c r="AR5" s="388" t="s">
        <v>142</v>
      </c>
      <c r="AT5" s="389" t="s">
        <v>140</v>
      </c>
      <c r="AU5" s="389" t="s">
        <v>141</v>
      </c>
    </row>
    <row r="6" spans="1:47" ht="15.75" customHeight="1" thickBot="1" x14ac:dyDescent="0.3">
      <c r="A6" s="416"/>
      <c r="B6" s="428"/>
      <c r="C6" s="441"/>
      <c r="D6" s="410"/>
      <c r="E6" s="410"/>
      <c r="F6" s="410"/>
      <c r="G6" s="413"/>
      <c r="H6" s="413"/>
      <c r="I6" s="437"/>
      <c r="J6" s="438"/>
      <c r="K6" s="438"/>
      <c r="L6" s="438"/>
      <c r="M6" s="438"/>
      <c r="N6" s="438"/>
      <c r="O6" s="438"/>
      <c r="P6" s="439"/>
      <c r="Q6" s="437"/>
      <c r="R6" s="438"/>
      <c r="S6" s="438"/>
      <c r="T6" s="438"/>
      <c r="U6" s="438"/>
      <c r="V6" s="438"/>
      <c r="W6" s="438"/>
      <c r="X6" s="438"/>
      <c r="Y6" s="438"/>
      <c r="Z6" s="439"/>
      <c r="AA6" s="400"/>
      <c r="AB6" s="401"/>
      <c r="AC6" s="401"/>
      <c r="AD6" s="402"/>
      <c r="AE6" s="395"/>
      <c r="AF6" s="386"/>
      <c r="AG6" s="386"/>
      <c r="AH6" s="386"/>
      <c r="AI6" s="386"/>
      <c r="AJ6" s="386"/>
      <c r="AK6" s="386"/>
      <c r="AL6" s="386"/>
      <c r="AM6" s="386"/>
      <c r="AN6" s="386"/>
      <c r="AO6" s="391"/>
      <c r="AQ6" s="393"/>
      <c r="AR6" s="388"/>
      <c r="AT6" s="389"/>
      <c r="AU6" s="389"/>
    </row>
    <row r="7" spans="1:47" ht="15.75" customHeight="1" thickBot="1" x14ac:dyDescent="0.3">
      <c r="A7" s="416"/>
      <c r="B7" s="428"/>
      <c r="C7" s="441"/>
      <c r="D7" s="410"/>
      <c r="E7" s="410"/>
      <c r="F7" s="410"/>
      <c r="G7" s="413"/>
      <c r="H7" s="413"/>
      <c r="I7" s="431" t="s">
        <v>34</v>
      </c>
      <c r="J7" s="432"/>
      <c r="K7" s="432"/>
      <c r="L7" s="432"/>
      <c r="M7" s="432"/>
      <c r="N7" s="431" t="s">
        <v>40</v>
      </c>
      <c r="O7" s="432"/>
      <c r="P7" s="433"/>
      <c r="Q7" s="443" t="s">
        <v>26</v>
      </c>
      <c r="R7" s="444"/>
      <c r="S7" s="444"/>
      <c r="T7" s="444"/>
      <c r="U7" s="444"/>
      <c r="V7" s="444"/>
      <c r="W7" s="444"/>
      <c r="X7" s="443" t="s">
        <v>40</v>
      </c>
      <c r="Y7" s="444"/>
      <c r="Z7" s="445"/>
      <c r="AA7" s="403" t="s">
        <v>5</v>
      </c>
      <c r="AB7" s="418" t="s">
        <v>7</v>
      </c>
      <c r="AC7" s="405" t="s">
        <v>6</v>
      </c>
      <c r="AD7" s="407" t="s">
        <v>8</v>
      </c>
      <c r="AE7" s="395"/>
      <c r="AF7" s="386"/>
      <c r="AG7" s="386"/>
      <c r="AH7" s="386"/>
      <c r="AI7" s="386"/>
      <c r="AJ7" s="386"/>
      <c r="AK7" s="386"/>
      <c r="AL7" s="386"/>
      <c r="AM7" s="386"/>
      <c r="AN7" s="386"/>
      <c r="AO7" s="391"/>
      <c r="AQ7" s="393"/>
      <c r="AR7" s="388"/>
      <c r="AT7" s="389"/>
      <c r="AU7" s="389"/>
    </row>
    <row r="8" spans="1:47" ht="72" customHeight="1" thickBot="1" x14ac:dyDescent="0.3">
      <c r="A8" s="417"/>
      <c r="B8" s="429"/>
      <c r="C8" s="442"/>
      <c r="D8" s="411"/>
      <c r="E8" s="411"/>
      <c r="F8" s="411"/>
      <c r="G8" s="414"/>
      <c r="H8" s="414"/>
      <c r="I8" s="22" t="s">
        <v>41</v>
      </c>
      <c r="J8" s="23" t="s">
        <v>31</v>
      </c>
      <c r="K8" s="24" t="s">
        <v>42</v>
      </c>
      <c r="L8" s="25" t="s">
        <v>37</v>
      </c>
      <c r="M8" s="26" t="s">
        <v>32</v>
      </c>
      <c r="N8" s="6" t="s">
        <v>27</v>
      </c>
      <c r="O8" s="5" t="s">
        <v>10</v>
      </c>
      <c r="P8" s="3" t="s">
        <v>9</v>
      </c>
      <c r="Q8" s="27" t="s">
        <v>43</v>
      </c>
      <c r="R8" s="28" t="s">
        <v>46</v>
      </c>
      <c r="S8" s="29" t="s">
        <v>44</v>
      </c>
      <c r="T8" s="30" t="s">
        <v>31</v>
      </c>
      <c r="U8" s="31" t="s">
        <v>45</v>
      </c>
      <c r="V8" s="163" t="s">
        <v>37</v>
      </c>
      <c r="W8" s="32" t="s">
        <v>33</v>
      </c>
      <c r="X8" s="6" t="s">
        <v>27</v>
      </c>
      <c r="Y8" s="5" t="s">
        <v>10</v>
      </c>
      <c r="Z8" s="2" t="s">
        <v>9</v>
      </c>
      <c r="AA8" s="404"/>
      <c r="AB8" s="419"/>
      <c r="AC8" s="406"/>
      <c r="AD8" s="408"/>
      <c r="AE8" s="396"/>
      <c r="AF8" s="387"/>
      <c r="AG8" s="387"/>
      <c r="AH8" s="387"/>
      <c r="AI8" s="387"/>
      <c r="AJ8" s="387"/>
      <c r="AK8" s="387"/>
      <c r="AL8" s="387"/>
      <c r="AM8" s="387"/>
      <c r="AN8" s="387"/>
      <c r="AO8" s="392"/>
      <c r="AQ8" s="393"/>
      <c r="AR8" s="388"/>
      <c r="AT8" s="389"/>
      <c r="AU8" s="389"/>
    </row>
    <row r="9" spans="1:47" s="55" customFormat="1" x14ac:dyDescent="0.25">
      <c r="A9" s="233" t="s">
        <v>486</v>
      </c>
      <c r="B9" s="186" t="s">
        <v>627</v>
      </c>
      <c r="C9" s="170" t="s">
        <v>82</v>
      </c>
      <c r="D9" s="171" t="s">
        <v>60</v>
      </c>
      <c r="E9" s="171" t="s">
        <v>51</v>
      </c>
      <c r="F9" s="171" t="s">
        <v>52</v>
      </c>
      <c r="G9" s="171">
        <v>6</v>
      </c>
      <c r="H9" s="171">
        <v>2</v>
      </c>
      <c r="I9" s="172" t="s">
        <v>121</v>
      </c>
      <c r="J9" s="259">
        <v>0.2</v>
      </c>
      <c r="K9" s="38" t="s">
        <v>129</v>
      </c>
      <c r="L9" s="174" t="s">
        <v>131</v>
      </c>
      <c r="M9" s="206">
        <v>0.5</v>
      </c>
      <c r="N9" s="48"/>
      <c r="O9" s="48"/>
      <c r="P9" s="43" t="s">
        <v>60</v>
      </c>
      <c r="Q9" s="68"/>
      <c r="R9" s="176"/>
      <c r="S9" s="38" t="s">
        <v>136</v>
      </c>
      <c r="T9" s="260">
        <v>0.2</v>
      </c>
      <c r="U9" s="177" t="s">
        <v>129</v>
      </c>
      <c r="V9" s="174" t="s">
        <v>131</v>
      </c>
      <c r="W9" s="261">
        <v>0.5</v>
      </c>
      <c r="X9" s="178"/>
      <c r="Y9" s="179"/>
      <c r="Z9" s="180" t="s">
        <v>60</v>
      </c>
      <c r="AA9" s="181">
        <v>21</v>
      </c>
      <c r="AB9" s="182"/>
      <c r="AC9" s="183">
        <v>30</v>
      </c>
      <c r="AD9" s="180">
        <v>8</v>
      </c>
      <c r="AE9" s="54" t="s">
        <v>52</v>
      </c>
      <c r="AF9" s="52"/>
      <c r="AG9" s="52" t="s">
        <v>52</v>
      </c>
      <c r="AH9" s="52"/>
      <c r="AI9" s="52"/>
      <c r="AJ9" s="52"/>
      <c r="AK9" s="52"/>
      <c r="AL9" s="52"/>
      <c r="AM9" s="52"/>
      <c r="AN9" s="52"/>
      <c r="AO9" s="53"/>
      <c r="AQ9" s="56">
        <f>SUM(AA9:AD9)</f>
        <v>59</v>
      </c>
      <c r="AR9" s="57">
        <f>AQ9/G9</f>
        <v>9.8333333333333339</v>
      </c>
      <c r="AS9" s="56"/>
      <c r="AT9" s="58">
        <f>J9+J10+M9</f>
        <v>1</v>
      </c>
      <c r="AU9" s="58">
        <f>T9+T10+W9</f>
        <v>1</v>
      </c>
    </row>
    <row r="10" spans="1:47" s="55" customFormat="1" x14ac:dyDescent="0.25">
      <c r="A10" s="262"/>
      <c r="B10" s="202"/>
      <c r="C10" s="187"/>
      <c r="D10" s="35"/>
      <c r="E10" s="35"/>
      <c r="F10" s="49"/>
      <c r="G10" s="60"/>
      <c r="H10" s="35"/>
      <c r="I10" s="38" t="s">
        <v>122</v>
      </c>
      <c r="J10" s="206">
        <v>0.3</v>
      </c>
      <c r="K10" s="63"/>
      <c r="L10" s="188"/>
      <c r="M10" s="189"/>
      <c r="N10" s="72"/>
      <c r="O10" s="72"/>
      <c r="P10" s="43"/>
      <c r="Q10" s="190"/>
      <c r="R10" s="191"/>
      <c r="S10" s="63" t="s">
        <v>136</v>
      </c>
      <c r="T10" s="70">
        <v>0.3</v>
      </c>
      <c r="U10" s="192"/>
      <c r="V10" s="188"/>
      <c r="W10" s="70"/>
      <c r="X10" s="71"/>
      <c r="Y10" s="72"/>
      <c r="Z10" s="73"/>
      <c r="AA10" s="193"/>
      <c r="AB10" s="76"/>
      <c r="AC10" s="76"/>
      <c r="AD10" s="77"/>
      <c r="AE10" s="54" t="s">
        <v>52</v>
      </c>
      <c r="AF10" s="52"/>
      <c r="AG10" s="52" t="s">
        <v>52</v>
      </c>
      <c r="AH10" s="52"/>
      <c r="AI10" s="52"/>
      <c r="AJ10" s="52"/>
      <c r="AK10" s="52"/>
      <c r="AL10" s="52"/>
      <c r="AM10" s="52"/>
      <c r="AN10" s="52"/>
      <c r="AO10" s="53"/>
      <c r="AQ10" s="56"/>
      <c r="AR10" s="57"/>
      <c r="AS10" s="56"/>
      <c r="AT10" s="58"/>
      <c r="AU10" s="58"/>
    </row>
    <row r="11" spans="1:47" s="55" customFormat="1" x14ac:dyDescent="0.25">
      <c r="A11" s="194" t="s">
        <v>486</v>
      </c>
      <c r="B11" s="111" t="s">
        <v>627</v>
      </c>
      <c r="C11" s="195" t="s">
        <v>83</v>
      </c>
      <c r="D11" s="123" t="s">
        <v>60</v>
      </c>
      <c r="E11" s="123" t="s">
        <v>53</v>
      </c>
      <c r="F11" s="113" t="s">
        <v>52</v>
      </c>
      <c r="G11" s="123">
        <v>6</v>
      </c>
      <c r="H11" s="113">
        <v>2</v>
      </c>
      <c r="I11" s="114" t="s">
        <v>121</v>
      </c>
      <c r="J11" s="126">
        <v>0.2</v>
      </c>
      <c r="K11" s="114" t="s">
        <v>129</v>
      </c>
      <c r="L11" s="116" t="s">
        <v>131</v>
      </c>
      <c r="M11" s="115">
        <v>0.5</v>
      </c>
      <c r="N11" s="197"/>
      <c r="O11" s="197"/>
      <c r="P11" s="198" t="s">
        <v>60</v>
      </c>
      <c r="Q11" s="129"/>
      <c r="R11" s="118"/>
      <c r="S11" s="114" t="s">
        <v>136</v>
      </c>
      <c r="T11" s="131">
        <v>0.2</v>
      </c>
      <c r="U11" s="114" t="s">
        <v>129</v>
      </c>
      <c r="V11" s="116" t="s">
        <v>131</v>
      </c>
      <c r="W11" s="115">
        <v>0.5</v>
      </c>
      <c r="X11" s="199"/>
      <c r="Y11" s="197"/>
      <c r="Z11" s="200" t="s">
        <v>60</v>
      </c>
      <c r="AA11" s="135">
        <v>21</v>
      </c>
      <c r="AB11" s="136"/>
      <c r="AC11" s="136">
        <v>30</v>
      </c>
      <c r="AD11" s="134">
        <v>8</v>
      </c>
      <c r="AE11" s="120"/>
      <c r="AF11" s="122" t="s">
        <v>52</v>
      </c>
      <c r="AG11" s="122"/>
      <c r="AH11" s="122" t="s">
        <v>52</v>
      </c>
      <c r="AI11" s="122"/>
      <c r="AJ11" s="122"/>
      <c r="AK11" s="122"/>
      <c r="AL11" s="122"/>
      <c r="AM11" s="122"/>
      <c r="AN11" s="122"/>
      <c r="AO11" s="121"/>
      <c r="AQ11" s="56">
        <f>SUM(AA11:AD11)</f>
        <v>59</v>
      </c>
      <c r="AR11" s="57">
        <f>AQ11/G11</f>
        <v>9.8333333333333339</v>
      </c>
      <c r="AS11" s="56"/>
      <c r="AT11" s="58">
        <f>J11+J12+M11</f>
        <v>1</v>
      </c>
      <c r="AU11" s="58">
        <f>T11+T12+W11</f>
        <v>1</v>
      </c>
    </row>
    <row r="12" spans="1:47" s="55" customFormat="1" x14ac:dyDescent="0.25">
      <c r="A12" s="262"/>
      <c r="B12" s="202"/>
      <c r="C12" s="203"/>
      <c r="D12" s="204"/>
      <c r="E12" s="204"/>
      <c r="F12" s="79"/>
      <c r="G12" s="79"/>
      <c r="H12" s="79"/>
      <c r="I12" s="81" t="s">
        <v>122</v>
      </c>
      <c r="J12" s="82">
        <v>0.3</v>
      </c>
      <c r="K12" s="81"/>
      <c r="L12" s="229"/>
      <c r="M12" s="82"/>
      <c r="N12" s="207"/>
      <c r="O12" s="207"/>
      <c r="P12" s="208"/>
      <c r="Q12" s="83"/>
      <c r="R12" s="84"/>
      <c r="S12" s="81" t="s">
        <v>136</v>
      </c>
      <c r="T12" s="263">
        <v>0.3</v>
      </c>
      <c r="U12" s="81"/>
      <c r="V12" s="229"/>
      <c r="W12" s="231"/>
      <c r="X12" s="209"/>
      <c r="Y12" s="207"/>
      <c r="Z12" s="80"/>
      <c r="AA12" s="85"/>
      <c r="AB12" s="86"/>
      <c r="AC12" s="86"/>
      <c r="AD12" s="80"/>
      <c r="AE12" s="88"/>
      <c r="AF12" s="89" t="s">
        <v>52</v>
      </c>
      <c r="AG12" s="89"/>
      <c r="AH12" s="89" t="s">
        <v>52</v>
      </c>
      <c r="AI12" s="89"/>
      <c r="AJ12" s="89"/>
      <c r="AK12" s="89"/>
      <c r="AL12" s="89"/>
      <c r="AM12" s="89"/>
      <c r="AN12" s="89"/>
      <c r="AO12" s="90"/>
      <c r="AQ12" s="56"/>
      <c r="AR12" s="57"/>
      <c r="AS12" s="56"/>
      <c r="AT12" s="58"/>
      <c r="AU12" s="58"/>
    </row>
    <row r="13" spans="1:47" s="55" customFormat="1" x14ac:dyDescent="0.25">
      <c r="A13" s="194" t="s">
        <v>523</v>
      </c>
      <c r="B13" s="111" t="s">
        <v>636</v>
      </c>
      <c r="C13" s="195" t="s">
        <v>84</v>
      </c>
      <c r="D13" s="123" t="s">
        <v>60</v>
      </c>
      <c r="E13" s="123" t="s">
        <v>54</v>
      </c>
      <c r="F13" s="200" t="s">
        <v>52</v>
      </c>
      <c r="G13" s="123">
        <v>6</v>
      </c>
      <c r="H13" s="123">
        <v>2</v>
      </c>
      <c r="I13" s="114" t="s">
        <v>121</v>
      </c>
      <c r="J13" s="115">
        <v>0.25</v>
      </c>
      <c r="K13" s="124" t="s">
        <v>129</v>
      </c>
      <c r="L13" s="116" t="s">
        <v>131</v>
      </c>
      <c r="M13" s="115">
        <v>0.5</v>
      </c>
      <c r="N13" s="197"/>
      <c r="O13" s="197"/>
      <c r="P13" s="198" t="s">
        <v>60</v>
      </c>
      <c r="Q13" s="129"/>
      <c r="R13" s="118"/>
      <c r="S13" s="114" t="s">
        <v>136</v>
      </c>
      <c r="T13" s="115">
        <v>0.25</v>
      </c>
      <c r="U13" s="114" t="s">
        <v>129</v>
      </c>
      <c r="V13" s="116" t="s">
        <v>131</v>
      </c>
      <c r="W13" s="119">
        <v>0.5</v>
      </c>
      <c r="X13" s="199"/>
      <c r="Y13" s="197"/>
      <c r="Z13" s="200" t="s">
        <v>60</v>
      </c>
      <c r="AA13" s="135">
        <v>21</v>
      </c>
      <c r="AB13" s="136"/>
      <c r="AC13" s="136">
        <v>34.5</v>
      </c>
      <c r="AD13" s="134">
        <v>4</v>
      </c>
      <c r="AE13" s="120" t="s">
        <v>52</v>
      </c>
      <c r="AF13" s="122"/>
      <c r="AG13" s="122" t="s">
        <v>52</v>
      </c>
      <c r="AH13" s="122"/>
      <c r="AI13" s="122" t="s">
        <v>52</v>
      </c>
      <c r="AJ13" s="122"/>
      <c r="AK13" s="122"/>
      <c r="AL13" s="122"/>
      <c r="AM13" s="122"/>
      <c r="AN13" s="122"/>
      <c r="AO13" s="121"/>
      <c r="AQ13" s="56">
        <f>SUM(AA13:AD13)</f>
        <v>59.5</v>
      </c>
      <c r="AR13" s="57">
        <f>AQ13/G13</f>
        <v>9.9166666666666661</v>
      </c>
      <c r="AS13" s="56"/>
      <c r="AT13" s="58">
        <f>J13+J14+M13</f>
        <v>1</v>
      </c>
      <c r="AU13" s="58">
        <f>T13+T14+W13</f>
        <v>1</v>
      </c>
    </row>
    <row r="14" spans="1:47" s="55" customFormat="1" x14ac:dyDescent="0.25">
      <c r="A14" s="262"/>
      <c r="B14" s="202"/>
      <c r="C14" s="224"/>
      <c r="D14" s="35"/>
      <c r="E14" s="60"/>
      <c r="F14" s="60"/>
      <c r="G14" s="35"/>
      <c r="H14" s="35"/>
      <c r="I14" s="38" t="s">
        <v>121</v>
      </c>
      <c r="J14" s="189">
        <v>0.25</v>
      </c>
      <c r="K14" s="63"/>
      <c r="L14" s="188"/>
      <c r="M14" s="189"/>
      <c r="N14" s="207"/>
      <c r="O14" s="207"/>
      <c r="P14" s="208"/>
      <c r="Q14" s="190"/>
      <c r="R14" s="191"/>
      <c r="S14" s="63" t="s">
        <v>136</v>
      </c>
      <c r="T14" s="189">
        <v>0.25</v>
      </c>
      <c r="U14" s="63"/>
      <c r="V14" s="188"/>
      <c r="W14" s="70"/>
      <c r="X14" s="71"/>
      <c r="Y14" s="72"/>
      <c r="Z14" s="73"/>
      <c r="AA14" s="193"/>
      <c r="AB14" s="76"/>
      <c r="AC14" s="76"/>
      <c r="AD14" s="73"/>
      <c r="AE14" s="54" t="s">
        <v>52</v>
      </c>
      <c r="AF14" s="52"/>
      <c r="AG14" s="52" t="s">
        <v>52</v>
      </c>
      <c r="AH14" s="52"/>
      <c r="AI14" s="52" t="s">
        <v>52</v>
      </c>
      <c r="AJ14" s="52"/>
      <c r="AK14" s="52"/>
      <c r="AL14" s="52"/>
      <c r="AM14" s="52"/>
      <c r="AN14" s="52"/>
      <c r="AO14" s="53"/>
      <c r="AQ14" s="56"/>
      <c r="AR14" s="57"/>
      <c r="AS14" s="56"/>
      <c r="AT14" s="58"/>
      <c r="AU14" s="58"/>
    </row>
    <row r="15" spans="1:47" s="55" customFormat="1" x14ac:dyDescent="0.25">
      <c r="A15" s="194" t="s">
        <v>487</v>
      </c>
      <c r="B15" s="111" t="s">
        <v>636</v>
      </c>
      <c r="C15" s="195" t="s">
        <v>85</v>
      </c>
      <c r="D15" s="113" t="s">
        <v>60</v>
      </c>
      <c r="E15" s="113" t="s">
        <v>55</v>
      </c>
      <c r="F15" s="123" t="s">
        <v>52</v>
      </c>
      <c r="G15" s="113">
        <v>6</v>
      </c>
      <c r="H15" s="123">
        <v>2</v>
      </c>
      <c r="I15" s="114" t="s">
        <v>121</v>
      </c>
      <c r="J15" s="115">
        <v>0.25</v>
      </c>
      <c r="K15" s="124" t="s">
        <v>129</v>
      </c>
      <c r="L15" s="116" t="s">
        <v>131</v>
      </c>
      <c r="M15" s="126">
        <v>0.5</v>
      </c>
      <c r="N15" s="197"/>
      <c r="O15" s="197"/>
      <c r="P15" s="198" t="s">
        <v>60</v>
      </c>
      <c r="Q15" s="129"/>
      <c r="R15" s="130"/>
      <c r="S15" s="114" t="s">
        <v>136</v>
      </c>
      <c r="T15" s="115">
        <v>0.25</v>
      </c>
      <c r="U15" s="114" t="s">
        <v>129</v>
      </c>
      <c r="V15" s="116" t="s">
        <v>131</v>
      </c>
      <c r="W15" s="119">
        <v>0.5</v>
      </c>
      <c r="X15" s="133"/>
      <c r="Y15" s="127"/>
      <c r="Z15" s="134" t="s">
        <v>60</v>
      </c>
      <c r="AA15" s="135">
        <v>21</v>
      </c>
      <c r="AB15" s="136"/>
      <c r="AC15" s="136">
        <v>34.5</v>
      </c>
      <c r="AD15" s="134">
        <v>4</v>
      </c>
      <c r="AE15" s="120"/>
      <c r="AF15" s="122"/>
      <c r="AG15" s="122"/>
      <c r="AH15" s="122"/>
      <c r="AI15" s="122"/>
      <c r="AJ15" s="122"/>
      <c r="AK15" s="122"/>
      <c r="AL15" s="122" t="s">
        <v>52</v>
      </c>
      <c r="AM15" s="122" t="s">
        <v>52</v>
      </c>
      <c r="AN15" s="122"/>
      <c r="AO15" s="121"/>
      <c r="AQ15" s="56">
        <f>SUM(AA15:AD15)</f>
        <v>59.5</v>
      </c>
      <c r="AR15" s="57">
        <f>AQ15/G15</f>
        <v>9.9166666666666661</v>
      </c>
      <c r="AS15" s="56"/>
      <c r="AT15" s="58">
        <f>J15+J16+M15</f>
        <v>1</v>
      </c>
      <c r="AU15" s="58">
        <f>T15+T16+W15</f>
        <v>1</v>
      </c>
    </row>
    <row r="16" spans="1:47" s="55" customFormat="1" x14ac:dyDescent="0.25">
      <c r="A16" s="262"/>
      <c r="B16" s="202"/>
      <c r="C16" s="203"/>
      <c r="D16" s="204"/>
      <c r="E16" s="79"/>
      <c r="F16" s="79"/>
      <c r="G16" s="79"/>
      <c r="H16" s="204"/>
      <c r="I16" s="38" t="s">
        <v>121</v>
      </c>
      <c r="J16" s="189">
        <v>0.25</v>
      </c>
      <c r="K16" s="214"/>
      <c r="L16" s="215"/>
      <c r="M16" s="82"/>
      <c r="N16" s="207"/>
      <c r="O16" s="207"/>
      <c r="P16" s="208"/>
      <c r="Q16" s="83"/>
      <c r="R16" s="219"/>
      <c r="S16" s="63" t="s">
        <v>136</v>
      </c>
      <c r="T16" s="189">
        <v>0.25</v>
      </c>
      <c r="U16" s="63"/>
      <c r="V16" s="215"/>
      <c r="W16" s="70"/>
      <c r="X16" s="221"/>
      <c r="Y16" s="217"/>
      <c r="Z16" s="213"/>
      <c r="AA16" s="88"/>
      <c r="AB16" s="89"/>
      <c r="AC16" s="86"/>
      <c r="AD16" s="87"/>
      <c r="AE16" s="88"/>
      <c r="AF16" s="89"/>
      <c r="AG16" s="89"/>
      <c r="AH16" s="89"/>
      <c r="AI16" s="89"/>
      <c r="AJ16" s="89"/>
      <c r="AK16" s="89"/>
      <c r="AL16" s="89" t="s">
        <v>52</v>
      </c>
      <c r="AM16" s="89" t="s">
        <v>52</v>
      </c>
      <c r="AN16" s="89"/>
      <c r="AO16" s="90"/>
      <c r="AQ16" s="56"/>
      <c r="AR16" s="57"/>
      <c r="AS16" s="56"/>
      <c r="AT16" s="58"/>
      <c r="AU16" s="58"/>
    </row>
    <row r="17" spans="1:47" s="55" customFormat="1" x14ac:dyDescent="0.25">
      <c r="A17" s="194" t="s">
        <v>488</v>
      </c>
      <c r="B17" s="111" t="s">
        <v>636</v>
      </c>
      <c r="C17" s="112" t="s">
        <v>86</v>
      </c>
      <c r="D17" s="113" t="s">
        <v>60</v>
      </c>
      <c r="E17" s="113" t="s">
        <v>56</v>
      </c>
      <c r="F17" s="123" t="s">
        <v>52</v>
      </c>
      <c r="G17" s="113">
        <v>6</v>
      </c>
      <c r="H17" s="113">
        <v>2</v>
      </c>
      <c r="I17" s="114" t="s">
        <v>121</v>
      </c>
      <c r="J17" s="115">
        <v>0.25</v>
      </c>
      <c r="K17" s="124" t="s">
        <v>129</v>
      </c>
      <c r="L17" s="116" t="s">
        <v>131</v>
      </c>
      <c r="M17" s="115">
        <v>0.5</v>
      </c>
      <c r="N17" s="197"/>
      <c r="O17" s="197"/>
      <c r="P17" s="198" t="s">
        <v>60</v>
      </c>
      <c r="Q17" s="129"/>
      <c r="R17" s="118"/>
      <c r="S17" s="114" t="s">
        <v>136</v>
      </c>
      <c r="T17" s="115">
        <v>0.25</v>
      </c>
      <c r="U17" s="114" t="s">
        <v>129</v>
      </c>
      <c r="V17" s="116" t="s">
        <v>131</v>
      </c>
      <c r="W17" s="119">
        <v>0.5</v>
      </c>
      <c r="X17" s="199"/>
      <c r="Y17" s="197"/>
      <c r="Z17" s="200" t="s">
        <v>60</v>
      </c>
      <c r="AA17" s="135">
        <v>21</v>
      </c>
      <c r="AB17" s="136"/>
      <c r="AC17" s="136">
        <v>34.5</v>
      </c>
      <c r="AD17" s="134">
        <v>4</v>
      </c>
      <c r="AE17" s="120"/>
      <c r="AF17" s="122" t="s">
        <v>52</v>
      </c>
      <c r="AG17" s="122"/>
      <c r="AH17" s="122" t="s">
        <v>52</v>
      </c>
      <c r="AI17" s="122"/>
      <c r="AJ17" s="122" t="s">
        <v>52</v>
      </c>
      <c r="AK17" s="122"/>
      <c r="AL17" s="122"/>
      <c r="AM17" s="122"/>
      <c r="AN17" s="122"/>
      <c r="AO17" s="121"/>
      <c r="AQ17" s="56">
        <f>SUM(AA17:AD17)</f>
        <v>59.5</v>
      </c>
      <c r="AR17" s="57">
        <f>AQ17/G17</f>
        <v>9.9166666666666661</v>
      </c>
      <c r="AS17" s="56"/>
      <c r="AT17" s="58">
        <f>J17+J18+M17</f>
        <v>1</v>
      </c>
      <c r="AU17" s="58">
        <f>T17+T18+W17</f>
        <v>1</v>
      </c>
    </row>
    <row r="18" spans="1:47" s="55" customFormat="1" x14ac:dyDescent="0.25">
      <c r="A18" s="262"/>
      <c r="B18" s="202"/>
      <c r="C18" s="187"/>
      <c r="D18" s="60"/>
      <c r="E18" s="60"/>
      <c r="F18" s="49"/>
      <c r="G18" s="60"/>
      <c r="H18" s="60"/>
      <c r="I18" s="38" t="s">
        <v>121</v>
      </c>
      <c r="J18" s="189">
        <v>0.25</v>
      </c>
      <c r="K18" s="63"/>
      <c r="L18" s="188"/>
      <c r="M18" s="189"/>
      <c r="N18" s="207"/>
      <c r="O18" s="207"/>
      <c r="P18" s="208"/>
      <c r="Q18" s="190"/>
      <c r="R18" s="191"/>
      <c r="S18" s="63" t="s">
        <v>136</v>
      </c>
      <c r="T18" s="189">
        <v>0.25</v>
      </c>
      <c r="U18" s="63"/>
      <c r="V18" s="188"/>
      <c r="W18" s="70"/>
      <c r="X18" s="47"/>
      <c r="Y18" s="48"/>
      <c r="Z18" s="49"/>
      <c r="AA18" s="54"/>
      <c r="AB18" s="76"/>
      <c r="AC18" s="76"/>
      <c r="AD18" s="77"/>
      <c r="AE18" s="54"/>
      <c r="AF18" s="52" t="s">
        <v>52</v>
      </c>
      <c r="AG18" s="52"/>
      <c r="AH18" s="52" t="s">
        <v>52</v>
      </c>
      <c r="AI18" s="52"/>
      <c r="AJ18" s="52" t="s">
        <v>52</v>
      </c>
      <c r="AK18" s="52"/>
      <c r="AL18" s="52"/>
      <c r="AM18" s="52"/>
      <c r="AN18" s="52"/>
      <c r="AO18" s="53"/>
      <c r="AQ18" s="56"/>
      <c r="AR18" s="57"/>
      <c r="AS18" s="56"/>
      <c r="AT18" s="58"/>
      <c r="AU18" s="58"/>
    </row>
    <row r="19" spans="1:47" s="55" customFormat="1" x14ac:dyDescent="0.25">
      <c r="A19" s="194" t="s">
        <v>489</v>
      </c>
      <c r="B19" s="111" t="s">
        <v>627</v>
      </c>
      <c r="C19" s="112" t="s">
        <v>87</v>
      </c>
      <c r="D19" s="113"/>
      <c r="E19" s="113" t="s">
        <v>57</v>
      </c>
      <c r="F19" s="113" t="s">
        <v>52</v>
      </c>
      <c r="G19" s="113">
        <v>6</v>
      </c>
      <c r="H19" s="123">
        <v>2</v>
      </c>
      <c r="I19" s="114" t="s">
        <v>122</v>
      </c>
      <c r="J19" s="126">
        <v>0.3</v>
      </c>
      <c r="K19" s="114" t="s">
        <v>129</v>
      </c>
      <c r="L19" s="116" t="s">
        <v>131</v>
      </c>
      <c r="M19" s="115">
        <v>0.4</v>
      </c>
      <c r="N19" s="197">
        <v>0</v>
      </c>
      <c r="O19" s="197">
        <v>1</v>
      </c>
      <c r="P19" s="198"/>
      <c r="Q19" s="129"/>
      <c r="R19" s="118"/>
      <c r="S19" s="114" t="s">
        <v>136</v>
      </c>
      <c r="T19" s="131">
        <v>0.3</v>
      </c>
      <c r="U19" s="114" t="s">
        <v>129</v>
      </c>
      <c r="V19" s="116" t="s">
        <v>131</v>
      </c>
      <c r="W19" s="132">
        <v>0.4</v>
      </c>
      <c r="X19" s="199">
        <v>0</v>
      </c>
      <c r="Y19" s="197">
        <v>1</v>
      </c>
      <c r="Z19" s="200"/>
      <c r="AA19" s="120">
        <v>18</v>
      </c>
      <c r="AB19" s="136"/>
      <c r="AC19" s="136">
        <v>18</v>
      </c>
      <c r="AD19" s="121">
        <v>24</v>
      </c>
      <c r="AE19" s="120"/>
      <c r="AF19" s="122"/>
      <c r="AG19" s="122"/>
      <c r="AH19" s="122"/>
      <c r="AI19" s="122"/>
      <c r="AJ19" s="122"/>
      <c r="AK19" s="122"/>
      <c r="AL19" s="122" t="s">
        <v>52</v>
      </c>
      <c r="AM19" s="122"/>
      <c r="AN19" s="122"/>
      <c r="AO19" s="121"/>
      <c r="AQ19" s="56">
        <f>SUM(AA19:AD19)</f>
        <v>60</v>
      </c>
      <c r="AR19" s="57">
        <f>AQ19/G19</f>
        <v>10</v>
      </c>
      <c r="AS19" s="56"/>
      <c r="AT19" s="58">
        <f>J19+J20+M19</f>
        <v>1</v>
      </c>
      <c r="AU19" s="58">
        <f>T19+T20+W19</f>
        <v>1</v>
      </c>
    </row>
    <row r="20" spans="1:47" s="55" customFormat="1" x14ac:dyDescent="0.25">
      <c r="A20" s="262"/>
      <c r="B20" s="202"/>
      <c r="C20" s="228"/>
      <c r="D20" s="79"/>
      <c r="E20" s="79"/>
      <c r="F20" s="79"/>
      <c r="G20" s="79"/>
      <c r="H20" s="79"/>
      <c r="I20" s="81" t="s">
        <v>121</v>
      </c>
      <c r="J20" s="82">
        <v>0.3</v>
      </c>
      <c r="K20" s="81"/>
      <c r="L20" s="229"/>
      <c r="M20" s="82"/>
      <c r="N20" s="207">
        <v>0</v>
      </c>
      <c r="O20" s="207"/>
      <c r="P20" s="230"/>
      <c r="Q20" s="83"/>
      <c r="R20" s="84"/>
      <c r="S20" s="81" t="s">
        <v>136</v>
      </c>
      <c r="T20" s="263">
        <v>0.3</v>
      </c>
      <c r="U20" s="81"/>
      <c r="V20" s="229"/>
      <c r="W20" s="231"/>
      <c r="X20" s="209">
        <v>0</v>
      </c>
      <c r="Y20" s="207"/>
      <c r="Z20" s="80"/>
      <c r="AA20" s="85"/>
      <c r="AB20" s="89"/>
      <c r="AC20" s="86"/>
      <c r="AD20" s="87"/>
      <c r="AE20" s="88"/>
      <c r="AF20" s="89"/>
      <c r="AG20" s="89"/>
      <c r="AH20" s="89"/>
      <c r="AI20" s="89"/>
      <c r="AJ20" s="89"/>
      <c r="AK20" s="89"/>
      <c r="AL20" s="89" t="s">
        <v>52</v>
      </c>
      <c r="AM20" s="89"/>
      <c r="AN20" s="89"/>
      <c r="AO20" s="90"/>
      <c r="AQ20" s="56"/>
      <c r="AR20" s="57"/>
      <c r="AS20" s="56"/>
      <c r="AT20" s="58"/>
      <c r="AU20" s="58"/>
    </row>
    <row r="21" spans="1:47" s="55" customFormat="1" x14ac:dyDescent="0.25">
      <c r="A21" s="194" t="s">
        <v>490</v>
      </c>
      <c r="B21" s="111"/>
      <c r="C21" s="112" t="s">
        <v>88</v>
      </c>
      <c r="D21" s="113" t="s">
        <v>60</v>
      </c>
      <c r="E21" s="113" t="s">
        <v>58</v>
      </c>
      <c r="F21" s="123" t="s">
        <v>52</v>
      </c>
      <c r="G21" s="123">
        <v>6</v>
      </c>
      <c r="H21" s="123">
        <v>2</v>
      </c>
      <c r="I21" s="124" t="s">
        <v>22</v>
      </c>
      <c r="J21" s="115">
        <v>0.2</v>
      </c>
      <c r="K21" s="124" t="s">
        <v>129</v>
      </c>
      <c r="L21" s="125" t="s">
        <v>132</v>
      </c>
      <c r="M21" s="126">
        <v>0.6</v>
      </c>
      <c r="N21" s="127"/>
      <c r="O21" s="127"/>
      <c r="P21" s="128" t="s">
        <v>60</v>
      </c>
      <c r="Q21" s="129"/>
      <c r="R21" s="130"/>
      <c r="S21" s="124" t="s">
        <v>136</v>
      </c>
      <c r="T21" s="131">
        <v>0.2</v>
      </c>
      <c r="U21" s="124" t="s">
        <v>129</v>
      </c>
      <c r="V21" s="125" t="s">
        <v>131</v>
      </c>
      <c r="W21" s="132">
        <v>0.6</v>
      </c>
      <c r="X21" s="133"/>
      <c r="Y21" s="127"/>
      <c r="Z21" s="134" t="s">
        <v>60</v>
      </c>
      <c r="AA21" s="135"/>
      <c r="AB21" s="122">
        <v>18</v>
      </c>
      <c r="AC21" s="136">
        <v>18</v>
      </c>
      <c r="AD21" s="121">
        <v>27</v>
      </c>
      <c r="AE21" s="120"/>
      <c r="AF21" s="122"/>
      <c r="AG21" s="122"/>
      <c r="AH21" s="122"/>
      <c r="AI21" s="122" t="s">
        <v>52</v>
      </c>
      <c r="AJ21" s="122"/>
      <c r="AK21" s="122"/>
      <c r="AL21" s="122"/>
      <c r="AM21" s="122"/>
      <c r="AN21" s="122" t="s">
        <v>52</v>
      </c>
      <c r="AO21" s="121"/>
      <c r="AQ21" s="56">
        <f>SUM(AA21:AD21)</f>
        <v>63</v>
      </c>
      <c r="AR21" s="57">
        <f>AQ21/G21</f>
        <v>10.5</v>
      </c>
      <c r="AS21" s="56"/>
      <c r="AT21" s="58">
        <f>J21+J22+M21</f>
        <v>1</v>
      </c>
      <c r="AU21" s="58">
        <f>T21+T22+W21</f>
        <v>1</v>
      </c>
    </row>
    <row r="22" spans="1:47" s="55" customFormat="1" x14ac:dyDescent="0.25">
      <c r="A22" s="262"/>
      <c r="B22" s="202"/>
      <c r="C22" s="187"/>
      <c r="D22" s="60"/>
      <c r="E22" s="60"/>
      <c r="F22" s="49"/>
      <c r="G22" s="35"/>
      <c r="H22" s="35"/>
      <c r="I22" s="38" t="s">
        <v>121</v>
      </c>
      <c r="J22" s="189">
        <v>0.2</v>
      </c>
      <c r="K22" s="63"/>
      <c r="L22" s="205"/>
      <c r="M22" s="206"/>
      <c r="N22" s="48"/>
      <c r="O22" s="48"/>
      <c r="P22" s="43"/>
      <c r="Q22" s="225"/>
      <c r="R22" s="226"/>
      <c r="S22" s="63" t="s">
        <v>136</v>
      </c>
      <c r="T22" s="244">
        <v>0.2</v>
      </c>
      <c r="U22" s="63"/>
      <c r="V22" s="205"/>
      <c r="W22" s="206"/>
      <c r="X22" s="47"/>
      <c r="Y22" s="48"/>
      <c r="Z22" s="49"/>
      <c r="AA22" s="54"/>
      <c r="AB22" s="76"/>
      <c r="AC22" s="52"/>
      <c r="AD22" s="77"/>
      <c r="AE22" s="54"/>
      <c r="AF22" s="52"/>
      <c r="AG22" s="52"/>
      <c r="AH22" s="52"/>
      <c r="AI22" s="52" t="s">
        <v>52</v>
      </c>
      <c r="AJ22" s="52"/>
      <c r="AK22" s="52"/>
      <c r="AL22" s="52"/>
      <c r="AM22" s="52"/>
      <c r="AN22" s="52" t="s">
        <v>52</v>
      </c>
      <c r="AO22" s="53"/>
      <c r="AQ22" s="56"/>
      <c r="AR22" s="57"/>
      <c r="AS22" s="56"/>
      <c r="AT22" s="58"/>
      <c r="AU22" s="58"/>
    </row>
    <row r="23" spans="1:47" s="55" customFormat="1" x14ac:dyDescent="0.25">
      <c r="A23" s="194" t="s">
        <v>491</v>
      </c>
      <c r="B23" s="111" t="s">
        <v>636</v>
      </c>
      <c r="C23" s="112" t="s">
        <v>89</v>
      </c>
      <c r="D23" s="113"/>
      <c r="E23" s="123" t="s">
        <v>59</v>
      </c>
      <c r="F23" s="113" t="s">
        <v>60</v>
      </c>
      <c r="G23" s="113">
        <v>6</v>
      </c>
      <c r="H23" s="113">
        <v>2</v>
      </c>
      <c r="I23" s="124" t="s">
        <v>121</v>
      </c>
      <c r="J23" s="119">
        <v>0.2</v>
      </c>
      <c r="K23" s="124" t="s">
        <v>129</v>
      </c>
      <c r="L23" s="116" t="s">
        <v>131</v>
      </c>
      <c r="M23" s="115">
        <v>0.7</v>
      </c>
      <c r="N23" s="197">
        <v>0</v>
      </c>
      <c r="O23" s="197">
        <v>1</v>
      </c>
      <c r="P23" s="198"/>
      <c r="Q23" s="117"/>
      <c r="R23" s="118"/>
      <c r="S23" s="114" t="s">
        <v>136</v>
      </c>
      <c r="T23" s="119">
        <v>0.2</v>
      </c>
      <c r="U23" s="124" t="s">
        <v>129</v>
      </c>
      <c r="V23" s="116" t="s">
        <v>131</v>
      </c>
      <c r="W23" s="115">
        <v>0.7</v>
      </c>
      <c r="X23" s="197">
        <v>0</v>
      </c>
      <c r="Y23" s="197">
        <v>1</v>
      </c>
      <c r="Z23" s="198"/>
      <c r="AA23" s="120"/>
      <c r="AB23" s="264">
        <v>16.5</v>
      </c>
      <c r="AC23" s="264"/>
      <c r="AD23" s="265">
        <v>33</v>
      </c>
      <c r="AE23" s="120" t="s">
        <v>60</v>
      </c>
      <c r="AF23" s="122"/>
      <c r="AG23" s="122"/>
      <c r="AH23" s="122"/>
      <c r="AI23" s="122"/>
      <c r="AJ23" s="122"/>
      <c r="AK23" s="122"/>
      <c r="AL23" s="122"/>
      <c r="AM23" s="122"/>
      <c r="AN23" s="122"/>
      <c r="AO23" s="121"/>
      <c r="AQ23" s="56">
        <f>SUM(AA23:AD23)</f>
        <v>49.5</v>
      </c>
      <c r="AR23" s="57">
        <f>AQ23/G23</f>
        <v>8.25</v>
      </c>
      <c r="AS23" s="56"/>
      <c r="AT23" s="58">
        <f>J23+J24+M23</f>
        <v>1</v>
      </c>
      <c r="AU23" s="58">
        <f>T23+T24+W23</f>
        <v>1</v>
      </c>
    </row>
    <row r="24" spans="1:47" s="55" customFormat="1" x14ac:dyDescent="0.25">
      <c r="A24" s="262"/>
      <c r="B24" s="202"/>
      <c r="C24" s="228"/>
      <c r="D24" s="79"/>
      <c r="E24" s="79"/>
      <c r="F24" s="79"/>
      <c r="G24" s="79"/>
      <c r="H24" s="79"/>
      <c r="I24" s="81" t="s">
        <v>124</v>
      </c>
      <c r="J24" s="231">
        <v>0.1</v>
      </c>
      <c r="K24" s="81"/>
      <c r="L24" s="229"/>
      <c r="M24" s="82"/>
      <c r="N24" s="207">
        <v>0</v>
      </c>
      <c r="O24" s="207"/>
      <c r="P24" s="230"/>
      <c r="Q24" s="83"/>
      <c r="R24" s="84"/>
      <c r="S24" s="63" t="s">
        <v>136</v>
      </c>
      <c r="T24" s="231">
        <v>0.1</v>
      </c>
      <c r="U24" s="81"/>
      <c r="V24" s="229"/>
      <c r="W24" s="82"/>
      <c r="X24" s="207">
        <v>0</v>
      </c>
      <c r="Y24" s="207"/>
      <c r="Z24" s="230"/>
      <c r="AA24" s="85"/>
      <c r="AB24" s="89"/>
      <c r="AC24" s="86"/>
      <c r="AD24" s="87"/>
      <c r="AE24" s="88" t="s">
        <v>60</v>
      </c>
      <c r="AF24" s="89"/>
      <c r="AG24" s="89"/>
      <c r="AH24" s="89"/>
      <c r="AI24" s="89"/>
      <c r="AJ24" s="89"/>
      <c r="AK24" s="89"/>
      <c r="AL24" s="89"/>
      <c r="AM24" s="89"/>
      <c r="AN24" s="89"/>
      <c r="AO24" s="90"/>
      <c r="AQ24" s="56"/>
      <c r="AR24" s="57"/>
      <c r="AS24" s="56"/>
      <c r="AT24" s="58"/>
      <c r="AU24" s="58"/>
    </row>
    <row r="25" spans="1:47" s="55" customFormat="1" x14ac:dyDescent="0.25">
      <c r="A25" s="194" t="s">
        <v>490</v>
      </c>
      <c r="B25" s="111"/>
      <c r="C25" s="112" t="s">
        <v>90</v>
      </c>
      <c r="D25" s="113" t="s">
        <v>60</v>
      </c>
      <c r="E25" s="113" t="s">
        <v>61</v>
      </c>
      <c r="F25" s="123" t="s">
        <v>52</v>
      </c>
      <c r="G25" s="123">
        <v>6</v>
      </c>
      <c r="H25" s="123">
        <v>2</v>
      </c>
      <c r="I25" s="124" t="s">
        <v>22</v>
      </c>
      <c r="J25" s="126">
        <v>0.2</v>
      </c>
      <c r="K25" s="124" t="s">
        <v>129</v>
      </c>
      <c r="L25" s="125" t="s">
        <v>132</v>
      </c>
      <c r="M25" s="126">
        <v>0.6</v>
      </c>
      <c r="N25" s="127"/>
      <c r="O25" s="127"/>
      <c r="P25" s="128" t="s">
        <v>60</v>
      </c>
      <c r="Q25" s="117"/>
      <c r="R25" s="118"/>
      <c r="S25" s="114" t="s">
        <v>136</v>
      </c>
      <c r="T25" s="132">
        <v>0.2</v>
      </c>
      <c r="U25" s="124" t="s">
        <v>129</v>
      </c>
      <c r="V25" s="125" t="s">
        <v>131</v>
      </c>
      <c r="W25" s="132">
        <v>0.6</v>
      </c>
      <c r="X25" s="133"/>
      <c r="Y25" s="127"/>
      <c r="Z25" s="134" t="s">
        <v>60</v>
      </c>
      <c r="AA25" s="135"/>
      <c r="AB25" s="136">
        <v>18</v>
      </c>
      <c r="AC25" s="122">
        <v>18</v>
      </c>
      <c r="AD25" s="265">
        <v>27</v>
      </c>
      <c r="AE25" s="120"/>
      <c r="AF25" s="122"/>
      <c r="AG25" s="122"/>
      <c r="AH25" s="122"/>
      <c r="AI25" s="122"/>
      <c r="AJ25" s="122" t="s">
        <v>52</v>
      </c>
      <c r="AK25" s="122"/>
      <c r="AL25" s="122"/>
      <c r="AM25" s="122"/>
      <c r="AN25" s="122"/>
      <c r="AO25" s="121" t="s">
        <v>52</v>
      </c>
      <c r="AQ25" s="56">
        <f>SUM(AA25:AD25)</f>
        <v>63</v>
      </c>
      <c r="AR25" s="57">
        <f>AQ25/G25</f>
        <v>10.5</v>
      </c>
      <c r="AS25" s="56"/>
      <c r="AT25" s="58">
        <f>J25+J26+M25</f>
        <v>1</v>
      </c>
      <c r="AU25" s="58">
        <f>T25+T26+W25</f>
        <v>1</v>
      </c>
    </row>
    <row r="26" spans="1:47" s="55" customFormat="1" x14ac:dyDescent="0.25">
      <c r="A26" s="262"/>
      <c r="B26" s="202"/>
      <c r="C26" s="187"/>
      <c r="D26" s="60"/>
      <c r="E26" s="60"/>
      <c r="F26" s="60"/>
      <c r="G26" s="60"/>
      <c r="H26" s="60"/>
      <c r="I26" s="63" t="s">
        <v>121</v>
      </c>
      <c r="J26" s="206">
        <v>0.2</v>
      </c>
      <c r="K26" s="63"/>
      <c r="L26" s="188"/>
      <c r="M26" s="189"/>
      <c r="N26" s="48"/>
      <c r="O26" s="48"/>
      <c r="P26" s="43"/>
      <c r="Q26" s="190"/>
      <c r="R26" s="191"/>
      <c r="S26" s="63" t="s">
        <v>136</v>
      </c>
      <c r="T26" s="70">
        <v>0.2</v>
      </c>
      <c r="U26" s="63"/>
      <c r="V26" s="188"/>
      <c r="W26" s="189"/>
      <c r="X26" s="47"/>
      <c r="Y26" s="48"/>
      <c r="Z26" s="49"/>
      <c r="AA26" s="54"/>
      <c r="AB26" s="52"/>
      <c r="AC26" s="76"/>
      <c r="AD26" s="49"/>
      <c r="AE26" s="54"/>
      <c r="AF26" s="52"/>
      <c r="AG26" s="52"/>
      <c r="AH26" s="52"/>
      <c r="AI26" s="52"/>
      <c r="AJ26" s="52" t="s">
        <v>52</v>
      </c>
      <c r="AK26" s="52"/>
      <c r="AL26" s="52"/>
      <c r="AM26" s="52"/>
      <c r="AN26" s="52"/>
      <c r="AO26" s="53" t="s">
        <v>52</v>
      </c>
      <c r="AQ26" s="56"/>
      <c r="AR26" s="57"/>
      <c r="AS26" s="56"/>
      <c r="AT26" s="58"/>
      <c r="AU26" s="58"/>
    </row>
    <row r="27" spans="1:47" s="55" customFormat="1" x14ac:dyDescent="0.25">
      <c r="A27" s="194" t="s">
        <v>491</v>
      </c>
      <c r="B27" s="111" t="s">
        <v>636</v>
      </c>
      <c r="C27" s="112" t="s">
        <v>91</v>
      </c>
      <c r="D27" s="113"/>
      <c r="E27" s="123" t="s">
        <v>62</v>
      </c>
      <c r="F27" s="200" t="s">
        <v>52</v>
      </c>
      <c r="G27" s="113">
        <v>6</v>
      </c>
      <c r="H27" s="113">
        <v>2</v>
      </c>
      <c r="I27" s="124" t="s">
        <v>121</v>
      </c>
      <c r="J27" s="132">
        <v>0.2</v>
      </c>
      <c r="K27" s="124" t="s">
        <v>129</v>
      </c>
      <c r="L27" s="125" t="s">
        <v>131</v>
      </c>
      <c r="M27" s="115">
        <v>0.7</v>
      </c>
      <c r="N27" s="197">
        <v>0</v>
      </c>
      <c r="O27" s="197">
        <v>1</v>
      </c>
      <c r="P27" s="198"/>
      <c r="Q27" s="117"/>
      <c r="R27" s="118"/>
      <c r="S27" s="114" t="s">
        <v>136</v>
      </c>
      <c r="T27" s="119">
        <v>0.2</v>
      </c>
      <c r="U27" s="124" t="s">
        <v>129</v>
      </c>
      <c r="V27" s="125" t="s">
        <v>131</v>
      </c>
      <c r="W27" s="115">
        <v>0.7</v>
      </c>
      <c r="X27" s="197">
        <v>0</v>
      </c>
      <c r="Y27" s="197">
        <v>1</v>
      </c>
      <c r="Z27" s="198"/>
      <c r="AA27" s="120"/>
      <c r="AB27" s="122">
        <v>16.5</v>
      </c>
      <c r="AC27" s="122"/>
      <c r="AD27" s="265">
        <v>33</v>
      </c>
      <c r="AE27" s="120"/>
      <c r="AF27" s="122" t="s">
        <v>52</v>
      </c>
      <c r="AG27" s="122"/>
      <c r="AH27" s="122"/>
      <c r="AI27" s="122"/>
      <c r="AJ27" s="122"/>
      <c r="AK27" s="122"/>
      <c r="AL27" s="122"/>
      <c r="AM27" s="122"/>
      <c r="AN27" s="122"/>
      <c r="AO27" s="121"/>
      <c r="AQ27" s="56">
        <f>SUM(AA27:AD27)</f>
        <v>49.5</v>
      </c>
      <c r="AR27" s="57">
        <f>AQ27/G27</f>
        <v>8.25</v>
      </c>
      <c r="AS27" s="56"/>
      <c r="AT27" s="58">
        <f>J27+J28+M27</f>
        <v>1</v>
      </c>
      <c r="AU27" s="58">
        <f>T27+T28+W27</f>
        <v>1</v>
      </c>
    </row>
    <row r="28" spans="1:47" s="55" customFormat="1" x14ac:dyDescent="0.25">
      <c r="A28" s="262"/>
      <c r="B28" s="202"/>
      <c r="C28" s="228"/>
      <c r="D28" s="218"/>
      <c r="E28" s="218"/>
      <c r="F28" s="79"/>
      <c r="G28" s="79"/>
      <c r="H28" s="83"/>
      <c r="I28" s="81" t="s">
        <v>124</v>
      </c>
      <c r="J28" s="231">
        <v>0.1</v>
      </c>
      <c r="K28" s="214"/>
      <c r="L28" s="215"/>
      <c r="M28" s="82"/>
      <c r="N28" s="207">
        <v>0</v>
      </c>
      <c r="O28" s="207"/>
      <c r="P28" s="230"/>
      <c r="Q28" s="218"/>
      <c r="R28" s="219"/>
      <c r="S28" s="63" t="s">
        <v>136</v>
      </c>
      <c r="T28" s="231">
        <v>0.1</v>
      </c>
      <c r="U28" s="81"/>
      <c r="V28" s="215"/>
      <c r="W28" s="82"/>
      <c r="X28" s="207">
        <v>0</v>
      </c>
      <c r="Y28" s="207"/>
      <c r="Z28" s="230"/>
      <c r="AA28" s="85"/>
      <c r="AB28" s="86"/>
      <c r="AC28" s="86"/>
      <c r="AD28" s="87"/>
      <c r="AE28" s="88"/>
      <c r="AF28" s="89" t="s">
        <v>52</v>
      </c>
      <c r="AG28" s="89"/>
      <c r="AH28" s="89"/>
      <c r="AI28" s="89"/>
      <c r="AJ28" s="89"/>
      <c r="AK28" s="89"/>
      <c r="AL28" s="89"/>
      <c r="AM28" s="89"/>
      <c r="AN28" s="89"/>
      <c r="AO28" s="90"/>
      <c r="AQ28" s="56"/>
      <c r="AR28" s="57"/>
      <c r="AS28" s="56"/>
      <c r="AT28" s="58"/>
      <c r="AU28" s="58"/>
    </row>
    <row r="29" spans="1:47" s="55" customFormat="1" x14ac:dyDescent="0.25">
      <c r="A29" s="194" t="s">
        <v>492</v>
      </c>
      <c r="B29" s="111" t="s">
        <v>636</v>
      </c>
      <c r="C29" s="195" t="s">
        <v>92</v>
      </c>
      <c r="D29" s="113" t="s">
        <v>60</v>
      </c>
      <c r="E29" s="113" t="s">
        <v>63</v>
      </c>
      <c r="F29" s="200" t="s">
        <v>52</v>
      </c>
      <c r="G29" s="113">
        <v>6</v>
      </c>
      <c r="H29" s="123">
        <v>2</v>
      </c>
      <c r="I29" s="124" t="s">
        <v>121</v>
      </c>
      <c r="J29" s="115">
        <v>0.25</v>
      </c>
      <c r="K29" s="114" t="s">
        <v>129</v>
      </c>
      <c r="L29" s="116" t="s">
        <v>131</v>
      </c>
      <c r="M29" s="115">
        <v>0.5</v>
      </c>
      <c r="N29" s="127"/>
      <c r="O29" s="127"/>
      <c r="P29" s="198" t="s">
        <v>60</v>
      </c>
      <c r="Q29" s="117"/>
      <c r="R29" s="118"/>
      <c r="S29" s="114" t="s">
        <v>136</v>
      </c>
      <c r="T29" s="119">
        <v>0.25</v>
      </c>
      <c r="U29" s="114" t="s">
        <v>129</v>
      </c>
      <c r="V29" s="116" t="s">
        <v>131</v>
      </c>
      <c r="W29" s="132">
        <v>0.5</v>
      </c>
      <c r="X29" s="127"/>
      <c r="Y29" s="127"/>
      <c r="Z29" s="198" t="s">
        <v>60</v>
      </c>
      <c r="AA29" s="135"/>
      <c r="AB29" s="122">
        <v>30</v>
      </c>
      <c r="AC29" s="122"/>
      <c r="AD29" s="121">
        <v>24</v>
      </c>
      <c r="AE29" s="120"/>
      <c r="AF29" s="122"/>
      <c r="AG29" s="122"/>
      <c r="AH29" s="122"/>
      <c r="AI29" s="122"/>
      <c r="AJ29" s="122"/>
      <c r="AK29" s="122"/>
      <c r="AL29" s="122"/>
      <c r="AM29" s="122"/>
      <c r="AN29" s="122" t="s">
        <v>52</v>
      </c>
      <c r="AO29" s="121" t="s">
        <v>52</v>
      </c>
      <c r="AQ29" s="56">
        <f>SUM(AA29:AD29)</f>
        <v>54</v>
      </c>
      <c r="AR29" s="57">
        <f>AQ29/G29</f>
        <v>9</v>
      </c>
      <c r="AS29" s="56"/>
      <c r="AT29" s="58">
        <f>J29+J30+M29</f>
        <v>1</v>
      </c>
      <c r="AU29" s="58">
        <f>T29+T30+W29</f>
        <v>1</v>
      </c>
    </row>
    <row r="30" spans="1:47" s="55" customFormat="1" x14ac:dyDescent="0.25">
      <c r="A30" s="262"/>
      <c r="B30" s="202"/>
      <c r="C30" s="224"/>
      <c r="D30" s="35"/>
      <c r="E30" s="60"/>
      <c r="F30" s="60"/>
      <c r="G30" s="60"/>
      <c r="H30" s="60"/>
      <c r="I30" s="81" t="s">
        <v>125</v>
      </c>
      <c r="J30" s="70">
        <v>0.25</v>
      </c>
      <c r="K30" s="63"/>
      <c r="L30" s="188"/>
      <c r="M30" s="189"/>
      <c r="N30" s="207"/>
      <c r="O30" s="207"/>
      <c r="P30" s="208"/>
      <c r="Q30" s="190"/>
      <c r="R30" s="191"/>
      <c r="S30" s="63" t="s">
        <v>136</v>
      </c>
      <c r="T30" s="70">
        <v>0.25</v>
      </c>
      <c r="U30" s="63"/>
      <c r="V30" s="188"/>
      <c r="W30" s="70"/>
      <c r="X30" s="207"/>
      <c r="Y30" s="207"/>
      <c r="Z30" s="208"/>
      <c r="AA30" s="54"/>
      <c r="AB30" s="76"/>
      <c r="AC30" s="76"/>
      <c r="AD30" s="77"/>
      <c r="AE30" s="54"/>
      <c r="AF30" s="52"/>
      <c r="AG30" s="52"/>
      <c r="AH30" s="52"/>
      <c r="AI30" s="52"/>
      <c r="AJ30" s="52"/>
      <c r="AK30" s="52"/>
      <c r="AL30" s="52"/>
      <c r="AM30" s="52"/>
      <c r="AN30" s="52" t="s">
        <v>52</v>
      </c>
      <c r="AO30" s="53" t="s">
        <v>52</v>
      </c>
      <c r="AQ30" s="56"/>
      <c r="AR30" s="57"/>
      <c r="AS30" s="56"/>
      <c r="AT30" s="58"/>
      <c r="AU30" s="58"/>
    </row>
    <row r="31" spans="1:47" s="55" customFormat="1" x14ac:dyDescent="0.25">
      <c r="A31" s="194" t="s">
        <v>692</v>
      </c>
      <c r="B31" s="111" t="s">
        <v>627</v>
      </c>
      <c r="C31" s="112" t="s">
        <v>93</v>
      </c>
      <c r="D31" s="113" t="s">
        <v>60</v>
      </c>
      <c r="E31" s="123" t="s">
        <v>64</v>
      </c>
      <c r="F31" s="113" t="s">
        <v>52</v>
      </c>
      <c r="G31" s="113">
        <v>6</v>
      </c>
      <c r="H31" s="123">
        <v>2</v>
      </c>
      <c r="I31" s="124" t="s">
        <v>126</v>
      </c>
      <c r="J31" s="115">
        <v>0.3</v>
      </c>
      <c r="K31" s="124" t="s">
        <v>129</v>
      </c>
      <c r="L31" s="116" t="s">
        <v>131</v>
      </c>
      <c r="M31" s="115">
        <v>0.4</v>
      </c>
      <c r="N31" s="197">
        <v>0</v>
      </c>
      <c r="O31" s="197">
        <v>1</v>
      </c>
      <c r="P31" s="198"/>
      <c r="Q31" s="117"/>
      <c r="R31" s="118"/>
      <c r="S31" s="114" t="s">
        <v>136</v>
      </c>
      <c r="T31" s="119">
        <v>0.3</v>
      </c>
      <c r="U31" s="114" t="s">
        <v>129</v>
      </c>
      <c r="V31" s="116" t="s">
        <v>131</v>
      </c>
      <c r="W31" s="119">
        <v>0.4</v>
      </c>
      <c r="X31" s="199">
        <v>0</v>
      </c>
      <c r="Y31" s="197">
        <v>1</v>
      </c>
      <c r="Z31" s="200"/>
      <c r="AA31" s="120"/>
      <c r="AB31" s="122">
        <v>42</v>
      </c>
      <c r="AC31" s="122">
        <v>24</v>
      </c>
      <c r="AD31" s="121"/>
      <c r="AE31" s="120"/>
      <c r="AF31" s="122"/>
      <c r="AG31" s="122"/>
      <c r="AH31" s="122"/>
      <c r="AI31" s="122"/>
      <c r="AJ31" s="122"/>
      <c r="AK31" s="122"/>
      <c r="AL31" s="122"/>
      <c r="AM31" s="122"/>
      <c r="AN31" s="122" t="s">
        <v>52</v>
      </c>
      <c r="AO31" s="121" t="s">
        <v>52</v>
      </c>
      <c r="AQ31" s="56">
        <f>SUM(AA31:AD31)</f>
        <v>66</v>
      </c>
      <c r="AR31" s="57">
        <f>AQ31/G31</f>
        <v>11</v>
      </c>
      <c r="AS31" s="56"/>
      <c r="AT31" s="58">
        <f>J31+J32+M31</f>
        <v>1</v>
      </c>
      <c r="AU31" s="58">
        <f>T31+T32+W31</f>
        <v>1</v>
      </c>
    </row>
    <row r="32" spans="1:47" s="55" customFormat="1" x14ac:dyDescent="0.25">
      <c r="A32" s="262"/>
      <c r="B32" s="202"/>
      <c r="C32" s="228"/>
      <c r="D32" s="79"/>
      <c r="E32" s="79"/>
      <c r="F32" s="79"/>
      <c r="G32" s="79"/>
      <c r="H32" s="79"/>
      <c r="I32" s="81" t="s">
        <v>127</v>
      </c>
      <c r="J32" s="82">
        <v>0.3</v>
      </c>
      <c r="K32" s="81"/>
      <c r="L32" s="229"/>
      <c r="M32" s="82"/>
      <c r="N32" s="207">
        <v>0</v>
      </c>
      <c r="O32" s="207"/>
      <c r="P32" s="230"/>
      <c r="Q32" s="83"/>
      <c r="R32" s="84"/>
      <c r="S32" s="81" t="s">
        <v>136</v>
      </c>
      <c r="T32" s="231">
        <v>0.3</v>
      </c>
      <c r="U32" s="81"/>
      <c r="V32" s="229"/>
      <c r="W32" s="231"/>
      <c r="X32" s="209">
        <v>0</v>
      </c>
      <c r="Y32" s="207"/>
      <c r="Z32" s="80"/>
      <c r="AA32" s="85"/>
      <c r="AB32" s="86"/>
      <c r="AC32" s="86"/>
      <c r="AD32" s="87"/>
      <c r="AE32" s="88"/>
      <c r="AF32" s="89"/>
      <c r="AG32" s="89"/>
      <c r="AH32" s="89"/>
      <c r="AI32" s="89"/>
      <c r="AJ32" s="89"/>
      <c r="AK32" s="89"/>
      <c r="AL32" s="89"/>
      <c r="AM32" s="89"/>
      <c r="AN32" s="89" t="s">
        <v>52</v>
      </c>
      <c r="AO32" s="90" t="s">
        <v>52</v>
      </c>
      <c r="AQ32" s="56"/>
      <c r="AR32" s="57"/>
      <c r="AS32" s="56"/>
      <c r="AT32" s="58"/>
      <c r="AU32" s="58"/>
    </row>
    <row r="33" spans="1:47" s="55" customFormat="1" x14ac:dyDescent="0.25">
      <c r="A33" s="194" t="s">
        <v>494</v>
      </c>
      <c r="B33" s="111"/>
      <c r="C33" s="195" t="s">
        <v>94</v>
      </c>
      <c r="D33" s="123" t="s">
        <v>60</v>
      </c>
      <c r="E33" s="123" t="s">
        <v>65</v>
      </c>
      <c r="F33" s="134" t="s">
        <v>52</v>
      </c>
      <c r="G33" s="123">
        <v>6</v>
      </c>
      <c r="H33" s="129">
        <v>2</v>
      </c>
      <c r="I33" s="124" t="s">
        <v>121</v>
      </c>
      <c r="J33" s="126">
        <v>0.3</v>
      </c>
      <c r="K33" s="124" t="s">
        <v>129</v>
      </c>
      <c r="L33" s="125" t="s">
        <v>131</v>
      </c>
      <c r="M33" s="126">
        <v>0.4</v>
      </c>
      <c r="N33" s="197">
        <v>0</v>
      </c>
      <c r="O33" s="197">
        <v>1</v>
      </c>
      <c r="P33" s="198"/>
      <c r="Q33" s="129"/>
      <c r="R33" s="130"/>
      <c r="S33" s="124" t="s">
        <v>9</v>
      </c>
      <c r="T33" s="132">
        <v>0</v>
      </c>
      <c r="U33" s="124" t="s">
        <v>129</v>
      </c>
      <c r="V33" s="125" t="s">
        <v>131</v>
      </c>
      <c r="W33" s="119">
        <v>0.7</v>
      </c>
      <c r="X33" s="199">
        <v>0</v>
      </c>
      <c r="Y33" s="197">
        <v>1</v>
      </c>
      <c r="Z33" s="200"/>
      <c r="AA33" s="120"/>
      <c r="AB33" s="122">
        <v>42</v>
      </c>
      <c r="AC33" s="122">
        <v>24</v>
      </c>
      <c r="AD33" s="265"/>
      <c r="AE33" s="120"/>
      <c r="AF33" s="122"/>
      <c r="AG33" s="122" t="s">
        <v>52</v>
      </c>
      <c r="AH33" s="122" t="s">
        <v>52</v>
      </c>
      <c r="AI33" s="122"/>
      <c r="AJ33" s="122"/>
      <c r="AK33" s="122"/>
      <c r="AL33" s="122" t="s">
        <v>52</v>
      </c>
      <c r="AM33" s="122" t="s">
        <v>52</v>
      </c>
      <c r="AN33" s="122"/>
      <c r="AO33" s="121"/>
      <c r="AQ33" s="56">
        <f>SUM(AA33:AD33)</f>
        <v>66</v>
      </c>
      <c r="AR33" s="57">
        <f>AQ33/G33</f>
        <v>11</v>
      </c>
      <c r="AS33" s="56"/>
      <c r="AT33" s="58">
        <f>J33+J34+M33</f>
        <v>1</v>
      </c>
      <c r="AU33" s="58">
        <f>T33+T34+W33</f>
        <v>1</v>
      </c>
    </row>
    <row r="34" spans="1:47" s="55" customFormat="1" x14ac:dyDescent="0.25">
      <c r="A34" s="262"/>
      <c r="B34" s="202"/>
      <c r="C34" s="187"/>
      <c r="D34" s="60"/>
      <c r="E34" s="60"/>
      <c r="F34" s="73"/>
      <c r="G34" s="60"/>
      <c r="H34" s="60"/>
      <c r="I34" s="63" t="s">
        <v>121</v>
      </c>
      <c r="J34" s="189">
        <v>0.3</v>
      </c>
      <c r="K34" s="63"/>
      <c r="L34" s="188"/>
      <c r="M34" s="189"/>
      <c r="N34" s="72">
        <v>0</v>
      </c>
      <c r="O34" s="72"/>
      <c r="P34" s="266"/>
      <c r="Q34" s="190"/>
      <c r="R34" s="191"/>
      <c r="S34" s="63" t="s">
        <v>136</v>
      </c>
      <c r="T34" s="70">
        <v>0.3</v>
      </c>
      <c r="U34" s="63"/>
      <c r="V34" s="188"/>
      <c r="W34" s="70"/>
      <c r="X34" s="71">
        <v>0</v>
      </c>
      <c r="Y34" s="72"/>
      <c r="Z34" s="73"/>
      <c r="AA34" s="193"/>
      <c r="AB34" s="76"/>
      <c r="AC34" s="76"/>
      <c r="AD34" s="77"/>
      <c r="AE34" s="54"/>
      <c r="AF34" s="52"/>
      <c r="AG34" s="52" t="s">
        <v>52</v>
      </c>
      <c r="AH34" s="52" t="s">
        <v>52</v>
      </c>
      <c r="AI34" s="52"/>
      <c r="AJ34" s="52"/>
      <c r="AK34" s="52"/>
      <c r="AL34" s="52" t="s">
        <v>52</v>
      </c>
      <c r="AM34" s="52" t="s">
        <v>52</v>
      </c>
      <c r="AN34" s="52"/>
      <c r="AO34" s="53"/>
      <c r="AQ34" s="56"/>
      <c r="AR34" s="57"/>
      <c r="AS34" s="56"/>
      <c r="AT34" s="58"/>
      <c r="AU34" s="58"/>
    </row>
    <row r="35" spans="1:47" s="55" customFormat="1" x14ac:dyDescent="0.25">
      <c r="A35" s="194" t="s">
        <v>495</v>
      </c>
      <c r="B35" s="111" t="s">
        <v>636</v>
      </c>
      <c r="C35" s="112" t="s">
        <v>95</v>
      </c>
      <c r="D35" s="113" t="s">
        <v>60</v>
      </c>
      <c r="E35" s="113" t="s">
        <v>66</v>
      </c>
      <c r="F35" s="200" t="s">
        <v>52</v>
      </c>
      <c r="G35" s="113">
        <v>3</v>
      </c>
      <c r="H35" s="113">
        <v>1</v>
      </c>
      <c r="I35" s="114" t="s">
        <v>121</v>
      </c>
      <c r="J35" s="115">
        <v>0.25</v>
      </c>
      <c r="K35" s="114" t="s">
        <v>129</v>
      </c>
      <c r="L35" s="116" t="s">
        <v>131</v>
      </c>
      <c r="M35" s="115">
        <v>0.5</v>
      </c>
      <c r="N35" s="197">
        <v>0</v>
      </c>
      <c r="O35" s="197">
        <v>1</v>
      </c>
      <c r="P35" s="198"/>
      <c r="Q35" s="117"/>
      <c r="R35" s="118"/>
      <c r="S35" s="114" t="s">
        <v>136</v>
      </c>
      <c r="T35" s="115">
        <v>0.25</v>
      </c>
      <c r="U35" s="114" t="s">
        <v>129</v>
      </c>
      <c r="V35" s="116" t="s">
        <v>131</v>
      </c>
      <c r="W35" s="115">
        <v>0.5</v>
      </c>
      <c r="X35" s="199">
        <v>0</v>
      </c>
      <c r="Y35" s="197">
        <v>1</v>
      </c>
      <c r="Z35" s="200"/>
      <c r="AA35" s="120"/>
      <c r="AB35" s="122">
        <v>7.5</v>
      </c>
      <c r="AC35" s="122">
        <v>22.5</v>
      </c>
      <c r="AD35" s="200"/>
      <c r="AE35" s="120" t="s">
        <v>52</v>
      </c>
      <c r="AF35" s="122" t="s">
        <v>52</v>
      </c>
      <c r="AG35" s="122"/>
      <c r="AH35" s="122"/>
      <c r="AI35" s="122"/>
      <c r="AJ35" s="122"/>
      <c r="AK35" s="122"/>
      <c r="AL35" s="122"/>
      <c r="AM35" s="122"/>
      <c r="AN35" s="122"/>
      <c r="AO35" s="121"/>
      <c r="AQ35" s="56">
        <f>SUM(AA35:AD35)</f>
        <v>30</v>
      </c>
      <c r="AR35" s="57">
        <f>AQ35/G35</f>
        <v>10</v>
      </c>
      <c r="AS35" s="56"/>
      <c r="AT35" s="58">
        <f>J35+J36+M35</f>
        <v>1</v>
      </c>
      <c r="AU35" s="58">
        <f>T35+T36+W35</f>
        <v>1</v>
      </c>
    </row>
    <row r="36" spans="1:47" s="55" customFormat="1" x14ac:dyDescent="0.25">
      <c r="A36" s="211"/>
      <c r="B36" s="202"/>
      <c r="C36" s="203"/>
      <c r="D36" s="204"/>
      <c r="E36" s="204"/>
      <c r="F36" s="213"/>
      <c r="G36" s="204"/>
      <c r="H36" s="204"/>
      <c r="I36" s="214" t="s">
        <v>12</v>
      </c>
      <c r="J36" s="216">
        <v>0.25</v>
      </c>
      <c r="K36" s="214"/>
      <c r="L36" s="215"/>
      <c r="M36" s="216"/>
      <c r="N36" s="217">
        <v>0</v>
      </c>
      <c r="O36" s="217"/>
      <c r="P36" s="208"/>
      <c r="Q36" s="218"/>
      <c r="R36" s="219"/>
      <c r="S36" s="214" t="s">
        <v>136</v>
      </c>
      <c r="T36" s="216">
        <v>0.25</v>
      </c>
      <c r="U36" s="214"/>
      <c r="V36" s="215"/>
      <c r="W36" s="220"/>
      <c r="X36" s="221">
        <v>0</v>
      </c>
      <c r="Y36" s="217"/>
      <c r="Z36" s="213"/>
      <c r="AA36" s="88"/>
      <c r="AB36" s="89"/>
      <c r="AC36" s="89"/>
      <c r="AD36" s="213"/>
      <c r="AE36" s="88" t="s">
        <v>52</v>
      </c>
      <c r="AF36" s="89" t="s">
        <v>52</v>
      </c>
      <c r="AG36" s="89"/>
      <c r="AH36" s="89"/>
      <c r="AI36" s="89"/>
      <c r="AJ36" s="89"/>
      <c r="AK36" s="89"/>
      <c r="AL36" s="89"/>
      <c r="AM36" s="89"/>
      <c r="AN36" s="89"/>
      <c r="AO36" s="90"/>
      <c r="AQ36" s="56"/>
      <c r="AR36" s="57"/>
      <c r="AS36" s="56"/>
      <c r="AT36" s="58"/>
      <c r="AU36" s="58"/>
    </row>
    <row r="37" spans="1:47" s="55" customFormat="1" x14ac:dyDescent="0.25">
      <c r="A37" s="194" t="s">
        <v>496</v>
      </c>
      <c r="B37" s="111" t="s">
        <v>627</v>
      </c>
      <c r="C37" s="112" t="s">
        <v>96</v>
      </c>
      <c r="D37" s="113" t="s">
        <v>60</v>
      </c>
      <c r="E37" s="123" t="s">
        <v>67</v>
      </c>
      <c r="F37" s="134" t="s">
        <v>52</v>
      </c>
      <c r="G37" s="123">
        <v>6</v>
      </c>
      <c r="H37" s="123">
        <v>2</v>
      </c>
      <c r="I37" s="114" t="s">
        <v>121</v>
      </c>
      <c r="J37" s="126">
        <v>0.25</v>
      </c>
      <c r="K37" s="124" t="s">
        <v>129</v>
      </c>
      <c r="L37" s="125" t="s">
        <v>131</v>
      </c>
      <c r="M37" s="126">
        <v>0.5</v>
      </c>
      <c r="N37" s="197">
        <v>0</v>
      </c>
      <c r="O37" s="197">
        <v>1</v>
      </c>
      <c r="P37" s="198"/>
      <c r="Q37" s="129"/>
      <c r="R37" s="130"/>
      <c r="S37" s="124" t="s">
        <v>136</v>
      </c>
      <c r="T37" s="243">
        <v>0.25</v>
      </c>
      <c r="U37" s="124" t="s">
        <v>129</v>
      </c>
      <c r="V37" s="125" t="s">
        <v>131</v>
      </c>
      <c r="W37" s="115">
        <v>0.5</v>
      </c>
      <c r="X37" s="199">
        <v>0</v>
      </c>
      <c r="Y37" s="197">
        <v>1</v>
      </c>
      <c r="Z37" s="200"/>
      <c r="AA37" s="120"/>
      <c r="AB37" s="122">
        <v>42</v>
      </c>
      <c r="AC37" s="122">
        <v>24</v>
      </c>
      <c r="AD37" s="121">
        <v>2</v>
      </c>
      <c r="AE37" s="120"/>
      <c r="AF37" s="122"/>
      <c r="AG37" s="122"/>
      <c r="AH37" s="122"/>
      <c r="AI37" s="122" t="s">
        <v>52</v>
      </c>
      <c r="AJ37" s="122" t="s">
        <v>52</v>
      </c>
      <c r="AK37" s="122" t="s">
        <v>52</v>
      </c>
      <c r="AL37" s="122"/>
      <c r="AM37" s="122"/>
      <c r="AN37" s="122"/>
      <c r="AO37" s="121"/>
      <c r="AQ37" s="56">
        <f>SUM(AA37:AD37)</f>
        <v>68</v>
      </c>
      <c r="AR37" s="57">
        <f>AQ37/G37</f>
        <v>11.333333333333334</v>
      </c>
      <c r="AS37" s="56"/>
      <c r="AT37" s="58">
        <f>J37+J38+M37</f>
        <v>1</v>
      </c>
      <c r="AU37" s="58">
        <f>T37+T38+W37</f>
        <v>1</v>
      </c>
    </row>
    <row r="38" spans="1:47" s="55" customFormat="1" x14ac:dyDescent="0.25">
      <c r="A38" s="211"/>
      <c r="B38" s="202"/>
      <c r="C38" s="187"/>
      <c r="D38" s="60"/>
      <c r="E38" s="60"/>
      <c r="F38" s="73"/>
      <c r="G38" s="60"/>
      <c r="H38" s="60"/>
      <c r="I38" s="63" t="s">
        <v>22</v>
      </c>
      <c r="J38" s="189">
        <v>0.25</v>
      </c>
      <c r="K38" s="63"/>
      <c r="L38" s="188"/>
      <c r="M38" s="189"/>
      <c r="N38" s="72">
        <v>0</v>
      </c>
      <c r="O38" s="72"/>
      <c r="P38" s="43"/>
      <c r="Q38" s="190"/>
      <c r="R38" s="191"/>
      <c r="S38" s="63" t="s">
        <v>136</v>
      </c>
      <c r="T38" s="244">
        <v>0.25</v>
      </c>
      <c r="U38" s="63"/>
      <c r="V38" s="188"/>
      <c r="W38" s="70"/>
      <c r="X38" s="71">
        <v>0</v>
      </c>
      <c r="Y38" s="72"/>
      <c r="Z38" s="73"/>
      <c r="AA38" s="193"/>
      <c r="AB38" s="76"/>
      <c r="AC38" s="76"/>
      <c r="AD38" s="77"/>
      <c r="AE38" s="54"/>
      <c r="AF38" s="52"/>
      <c r="AG38" s="52"/>
      <c r="AH38" s="52"/>
      <c r="AI38" s="52" t="s">
        <v>52</v>
      </c>
      <c r="AJ38" s="52" t="s">
        <v>52</v>
      </c>
      <c r="AK38" s="89" t="s">
        <v>52</v>
      </c>
      <c r="AL38" s="52"/>
      <c r="AM38" s="52"/>
      <c r="AN38" s="52"/>
      <c r="AO38" s="53"/>
      <c r="AQ38" s="56"/>
      <c r="AR38" s="57"/>
      <c r="AS38" s="56"/>
      <c r="AT38" s="58"/>
      <c r="AU38" s="58"/>
    </row>
    <row r="39" spans="1:47" s="55" customFormat="1" x14ac:dyDescent="0.25">
      <c r="A39" s="194" t="s">
        <v>497</v>
      </c>
      <c r="B39" s="111" t="s">
        <v>627</v>
      </c>
      <c r="C39" s="112" t="s">
        <v>97</v>
      </c>
      <c r="D39" s="113" t="s">
        <v>60</v>
      </c>
      <c r="E39" s="123" t="s">
        <v>68</v>
      </c>
      <c r="F39" s="134" t="s">
        <v>52</v>
      </c>
      <c r="G39" s="123">
        <v>6</v>
      </c>
      <c r="H39" s="123">
        <v>2</v>
      </c>
      <c r="I39" s="114" t="s">
        <v>121</v>
      </c>
      <c r="J39" s="126">
        <v>0.25</v>
      </c>
      <c r="K39" s="124" t="s">
        <v>129</v>
      </c>
      <c r="L39" s="125" t="s">
        <v>131</v>
      </c>
      <c r="M39" s="126">
        <v>0.5</v>
      </c>
      <c r="N39" s="127"/>
      <c r="O39" s="127"/>
      <c r="P39" s="198" t="s">
        <v>60</v>
      </c>
      <c r="Q39" s="129"/>
      <c r="R39" s="130"/>
      <c r="S39" s="124" t="s">
        <v>136</v>
      </c>
      <c r="T39" s="243">
        <v>0.25</v>
      </c>
      <c r="U39" s="124" t="s">
        <v>129</v>
      </c>
      <c r="V39" s="125" t="s">
        <v>131</v>
      </c>
      <c r="W39" s="119">
        <v>0.5</v>
      </c>
      <c r="X39" s="199"/>
      <c r="Y39" s="197"/>
      <c r="Z39" s="200" t="s">
        <v>60</v>
      </c>
      <c r="AA39" s="135">
        <v>13.5</v>
      </c>
      <c r="AB39" s="136"/>
      <c r="AC39" s="122">
        <v>31.5</v>
      </c>
      <c r="AD39" s="121">
        <v>15.5</v>
      </c>
      <c r="AE39" s="120"/>
      <c r="AF39" s="122"/>
      <c r="AG39" s="122"/>
      <c r="AH39" s="122"/>
      <c r="AI39" s="122" t="s">
        <v>52</v>
      </c>
      <c r="AJ39" s="122" t="s">
        <v>52</v>
      </c>
      <c r="AK39" s="122" t="s">
        <v>52</v>
      </c>
      <c r="AL39" s="122"/>
      <c r="AM39" s="122"/>
      <c r="AN39" s="122"/>
      <c r="AO39" s="121"/>
      <c r="AQ39" s="56">
        <f>SUM(AA39:AD39)</f>
        <v>60.5</v>
      </c>
      <c r="AR39" s="57">
        <f>AQ39/G39</f>
        <v>10.083333333333334</v>
      </c>
      <c r="AS39" s="56"/>
      <c r="AT39" s="58">
        <f>J39+J40+M39</f>
        <v>1</v>
      </c>
      <c r="AU39" s="58">
        <f>T39+T40+W39</f>
        <v>1</v>
      </c>
    </row>
    <row r="40" spans="1:47" s="55" customFormat="1" x14ac:dyDescent="0.25">
      <c r="A40" s="262"/>
      <c r="B40" s="202"/>
      <c r="C40" s="228"/>
      <c r="D40" s="79"/>
      <c r="E40" s="79"/>
      <c r="F40" s="80"/>
      <c r="G40" s="79"/>
      <c r="H40" s="79"/>
      <c r="I40" s="81" t="s">
        <v>122</v>
      </c>
      <c r="J40" s="82">
        <v>0.25</v>
      </c>
      <c r="K40" s="81"/>
      <c r="L40" s="229"/>
      <c r="M40" s="82"/>
      <c r="N40" s="207"/>
      <c r="O40" s="207"/>
      <c r="P40" s="208"/>
      <c r="Q40" s="83"/>
      <c r="R40" s="84"/>
      <c r="S40" s="81" t="s">
        <v>136</v>
      </c>
      <c r="T40" s="263">
        <v>0.25</v>
      </c>
      <c r="U40" s="81"/>
      <c r="V40" s="229"/>
      <c r="W40" s="231"/>
      <c r="X40" s="209"/>
      <c r="Y40" s="207"/>
      <c r="Z40" s="80"/>
      <c r="AA40" s="85"/>
      <c r="AB40" s="86"/>
      <c r="AC40" s="86"/>
      <c r="AD40" s="87"/>
      <c r="AE40" s="88"/>
      <c r="AF40" s="89"/>
      <c r="AG40" s="89"/>
      <c r="AH40" s="89"/>
      <c r="AI40" s="89" t="s">
        <v>52</v>
      </c>
      <c r="AJ40" s="89" t="s">
        <v>52</v>
      </c>
      <c r="AK40" s="89" t="s">
        <v>52</v>
      </c>
      <c r="AL40" s="89"/>
      <c r="AM40" s="89"/>
      <c r="AN40" s="89"/>
      <c r="AO40" s="90"/>
      <c r="AQ40" s="56"/>
      <c r="AR40" s="57"/>
      <c r="AS40" s="56"/>
      <c r="AT40" s="58"/>
      <c r="AU40" s="58"/>
    </row>
    <row r="41" spans="1:47" s="55" customFormat="1" x14ac:dyDescent="0.25">
      <c r="A41" s="194" t="s">
        <v>498</v>
      </c>
      <c r="B41" s="111" t="s">
        <v>636</v>
      </c>
      <c r="C41" s="112" t="s">
        <v>98</v>
      </c>
      <c r="D41" s="113" t="s">
        <v>60</v>
      </c>
      <c r="E41" s="113" t="s">
        <v>69</v>
      </c>
      <c r="F41" s="200" t="s">
        <v>52</v>
      </c>
      <c r="G41" s="113">
        <v>3</v>
      </c>
      <c r="H41" s="113">
        <v>1</v>
      </c>
      <c r="I41" s="114" t="s">
        <v>121</v>
      </c>
      <c r="J41" s="115">
        <v>0.25</v>
      </c>
      <c r="K41" s="114" t="s">
        <v>129</v>
      </c>
      <c r="L41" s="116" t="s">
        <v>133</v>
      </c>
      <c r="M41" s="115">
        <v>0.5</v>
      </c>
      <c r="N41" s="197"/>
      <c r="O41" s="197"/>
      <c r="P41" s="198" t="s">
        <v>60</v>
      </c>
      <c r="Q41" s="117"/>
      <c r="R41" s="118"/>
      <c r="S41" s="114" t="s">
        <v>136</v>
      </c>
      <c r="T41" s="115">
        <v>0.25</v>
      </c>
      <c r="U41" s="114" t="s">
        <v>129</v>
      </c>
      <c r="V41" s="116" t="s">
        <v>133</v>
      </c>
      <c r="W41" s="119">
        <v>0.5</v>
      </c>
      <c r="X41" s="199"/>
      <c r="Y41" s="197"/>
      <c r="Z41" s="200" t="s">
        <v>60</v>
      </c>
      <c r="AA41" s="120">
        <v>7.5</v>
      </c>
      <c r="AB41" s="122"/>
      <c r="AC41" s="122">
        <v>12</v>
      </c>
      <c r="AD41" s="121">
        <v>12</v>
      </c>
      <c r="AE41" s="120"/>
      <c r="AF41" s="122"/>
      <c r="AG41" s="122"/>
      <c r="AH41" s="122"/>
      <c r="AI41" s="122"/>
      <c r="AJ41" s="122"/>
      <c r="AK41" s="122"/>
      <c r="AL41" s="122" t="s">
        <v>52</v>
      </c>
      <c r="AM41" s="122" t="s">
        <v>52</v>
      </c>
      <c r="AN41" s="122" t="s">
        <v>52</v>
      </c>
      <c r="AO41" s="121" t="s">
        <v>52</v>
      </c>
      <c r="AQ41" s="56">
        <f>SUM(AA41:AD41)</f>
        <v>31.5</v>
      </c>
      <c r="AR41" s="57">
        <f>AQ41/G41</f>
        <v>10.5</v>
      </c>
      <c r="AS41" s="56"/>
      <c r="AT41" s="58">
        <f>J41+J42+M41</f>
        <v>1</v>
      </c>
      <c r="AU41" s="58">
        <f>T41+T42+W41</f>
        <v>1</v>
      </c>
    </row>
    <row r="42" spans="1:47" s="55" customFormat="1" x14ac:dyDescent="0.25">
      <c r="A42" s="211"/>
      <c r="B42" s="202"/>
      <c r="C42" s="203"/>
      <c r="D42" s="204"/>
      <c r="E42" s="204"/>
      <c r="F42" s="213"/>
      <c r="G42" s="204"/>
      <c r="H42" s="204"/>
      <c r="I42" s="214" t="s">
        <v>122</v>
      </c>
      <c r="J42" s="216">
        <v>0.25</v>
      </c>
      <c r="K42" s="214"/>
      <c r="L42" s="215"/>
      <c r="M42" s="216"/>
      <c r="N42" s="217"/>
      <c r="O42" s="217"/>
      <c r="P42" s="208"/>
      <c r="Q42" s="218"/>
      <c r="R42" s="219"/>
      <c r="S42" s="214" t="s">
        <v>136</v>
      </c>
      <c r="T42" s="216">
        <v>0.25</v>
      </c>
      <c r="U42" s="214"/>
      <c r="V42" s="215"/>
      <c r="W42" s="220"/>
      <c r="X42" s="221"/>
      <c r="Y42" s="217"/>
      <c r="Z42" s="213"/>
      <c r="AA42" s="88"/>
      <c r="AB42" s="89"/>
      <c r="AC42" s="89"/>
      <c r="AD42" s="90"/>
      <c r="AE42" s="88"/>
      <c r="AF42" s="89"/>
      <c r="AG42" s="89"/>
      <c r="AH42" s="89"/>
      <c r="AI42" s="89"/>
      <c r="AJ42" s="89"/>
      <c r="AK42" s="89"/>
      <c r="AL42" s="89" t="s">
        <v>52</v>
      </c>
      <c r="AM42" s="89" t="s">
        <v>52</v>
      </c>
      <c r="AN42" s="89" t="s">
        <v>52</v>
      </c>
      <c r="AO42" s="90" t="s">
        <v>52</v>
      </c>
      <c r="AQ42" s="56"/>
      <c r="AR42" s="57"/>
      <c r="AS42" s="56"/>
      <c r="AT42" s="58"/>
      <c r="AU42" s="58"/>
    </row>
    <row r="43" spans="1:47" s="55" customFormat="1" x14ac:dyDescent="0.25">
      <c r="A43" s="194" t="s">
        <v>499</v>
      </c>
      <c r="B43" s="111" t="s">
        <v>636</v>
      </c>
      <c r="C43" s="112" t="s">
        <v>99</v>
      </c>
      <c r="D43" s="113" t="s">
        <v>60</v>
      </c>
      <c r="E43" s="113" t="s">
        <v>70</v>
      </c>
      <c r="F43" s="200" t="s">
        <v>52</v>
      </c>
      <c r="G43" s="113">
        <v>3</v>
      </c>
      <c r="H43" s="113">
        <v>1</v>
      </c>
      <c r="I43" s="114" t="s">
        <v>629</v>
      </c>
      <c r="J43" s="115">
        <v>0.25</v>
      </c>
      <c r="K43" s="114" t="s">
        <v>129</v>
      </c>
      <c r="L43" s="116" t="s">
        <v>133</v>
      </c>
      <c r="M43" s="115">
        <v>0.45</v>
      </c>
      <c r="N43" s="197"/>
      <c r="O43" s="197"/>
      <c r="P43" s="198" t="s">
        <v>60</v>
      </c>
      <c r="Q43" s="117"/>
      <c r="R43" s="118"/>
      <c r="S43" s="114" t="s">
        <v>136</v>
      </c>
      <c r="T43" s="115">
        <v>0.25</v>
      </c>
      <c r="U43" s="114" t="s">
        <v>129</v>
      </c>
      <c r="V43" s="116" t="s">
        <v>133</v>
      </c>
      <c r="W43" s="115">
        <v>0.45</v>
      </c>
      <c r="X43" s="199">
        <v>0</v>
      </c>
      <c r="Y43" s="197">
        <v>1</v>
      </c>
      <c r="Z43" s="200"/>
      <c r="AA43" s="120">
        <v>1.5</v>
      </c>
      <c r="AB43" s="122"/>
      <c r="AC43" s="122">
        <v>12</v>
      </c>
      <c r="AD43" s="121">
        <v>14</v>
      </c>
      <c r="AE43" s="120" t="s">
        <v>52</v>
      </c>
      <c r="AF43" s="122" t="s">
        <v>52</v>
      </c>
      <c r="AG43" s="122" t="s">
        <v>52</v>
      </c>
      <c r="AH43" s="122" t="s">
        <v>52</v>
      </c>
      <c r="AI43" s="122"/>
      <c r="AJ43" s="122"/>
      <c r="AK43" s="122"/>
      <c r="AL43" s="122"/>
      <c r="AM43" s="122"/>
      <c r="AN43" s="122"/>
      <c r="AO43" s="121"/>
      <c r="AQ43" s="56">
        <f>SUM(AA43:AD43)</f>
        <v>27.5</v>
      </c>
      <c r="AR43" s="57">
        <f>AQ43/G43</f>
        <v>9.1666666666666661</v>
      </c>
      <c r="AS43" s="56"/>
      <c r="AT43" s="58">
        <f>J43+J44+M43</f>
        <v>1</v>
      </c>
      <c r="AU43" s="58">
        <f>T43+T44+W43</f>
        <v>1</v>
      </c>
    </row>
    <row r="44" spans="1:47" s="55" customFormat="1" x14ac:dyDescent="0.25">
      <c r="A44" s="211"/>
      <c r="B44" s="202"/>
      <c r="C44" s="203"/>
      <c r="D44" s="204"/>
      <c r="E44" s="204"/>
      <c r="F44" s="213"/>
      <c r="G44" s="204"/>
      <c r="H44" s="204"/>
      <c r="I44" s="214" t="s">
        <v>630</v>
      </c>
      <c r="J44" s="216">
        <v>0.3</v>
      </c>
      <c r="K44" s="214"/>
      <c r="L44" s="215"/>
      <c r="M44" s="216"/>
      <c r="N44" s="217"/>
      <c r="O44" s="217"/>
      <c r="P44" s="208"/>
      <c r="Q44" s="218"/>
      <c r="R44" s="219"/>
      <c r="S44" s="214" t="s">
        <v>136</v>
      </c>
      <c r="T44" s="216">
        <v>0.3</v>
      </c>
      <c r="U44" s="214"/>
      <c r="V44" s="215"/>
      <c r="W44" s="220"/>
      <c r="X44" s="71">
        <v>0</v>
      </c>
      <c r="Y44" s="72"/>
      <c r="Z44" s="73"/>
      <c r="AA44" s="88"/>
      <c r="AB44" s="89"/>
      <c r="AC44" s="89"/>
      <c r="AD44" s="90"/>
      <c r="AE44" s="88" t="s">
        <v>52</v>
      </c>
      <c r="AF44" s="89" t="s">
        <v>52</v>
      </c>
      <c r="AG44" s="89" t="s">
        <v>52</v>
      </c>
      <c r="AH44" s="89" t="s">
        <v>52</v>
      </c>
      <c r="AI44" s="89"/>
      <c r="AJ44" s="89"/>
      <c r="AK44" s="89"/>
      <c r="AL44" s="89"/>
      <c r="AM44" s="89"/>
      <c r="AN44" s="89"/>
      <c r="AO44" s="90"/>
      <c r="AQ44" s="56"/>
      <c r="AR44" s="57"/>
      <c r="AS44" s="56"/>
      <c r="AT44" s="58"/>
      <c r="AU44" s="58"/>
    </row>
    <row r="45" spans="1:47" s="55" customFormat="1" x14ac:dyDescent="0.25">
      <c r="A45" s="194" t="s">
        <v>500</v>
      </c>
      <c r="B45" s="111" t="s">
        <v>636</v>
      </c>
      <c r="C45" s="112" t="s">
        <v>100</v>
      </c>
      <c r="D45" s="113" t="s">
        <v>60</v>
      </c>
      <c r="E45" s="113" t="s">
        <v>71</v>
      </c>
      <c r="F45" s="200" t="s">
        <v>52</v>
      </c>
      <c r="G45" s="113">
        <v>3</v>
      </c>
      <c r="H45" s="113">
        <v>1</v>
      </c>
      <c r="I45" s="114" t="s">
        <v>640</v>
      </c>
      <c r="J45" s="115">
        <v>0.16</v>
      </c>
      <c r="K45" s="114" t="s">
        <v>129</v>
      </c>
      <c r="L45" s="116" t="s">
        <v>131</v>
      </c>
      <c r="M45" s="115">
        <v>0.6</v>
      </c>
      <c r="N45" s="197"/>
      <c r="O45" s="197"/>
      <c r="P45" s="198" t="s">
        <v>60</v>
      </c>
      <c r="Q45" s="117"/>
      <c r="R45" s="118"/>
      <c r="S45" s="239" t="s">
        <v>136</v>
      </c>
      <c r="T45" s="119">
        <v>0.16</v>
      </c>
      <c r="U45" s="239" t="s">
        <v>129</v>
      </c>
      <c r="V45" s="116" t="s">
        <v>131</v>
      </c>
      <c r="W45" s="119">
        <v>0.6</v>
      </c>
      <c r="X45" s="199"/>
      <c r="Y45" s="197"/>
      <c r="Z45" s="200" t="s">
        <v>60</v>
      </c>
      <c r="AA45" s="120">
        <v>3</v>
      </c>
      <c r="AB45" s="122"/>
      <c r="AC45" s="122">
        <v>15</v>
      </c>
      <c r="AD45" s="121">
        <v>10.5</v>
      </c>
      <c r="AE45" s="120"/>
      <c r="AF45" s="122"/>
      <c r="AG45" s="122"/>
      <c r="AH45" s="122"/>
      <c r="AI45" s="122" t="s">
        <v>52</v>
      </c>
      <c r="AJ45" s="122" t="s">
        <v>52</v>
      </c>
      <c r="AK45" s="122" t="s">
        <v>52</v>
      </c>
      <c r="AL45" s="122"/>
      <c r="AM45" s="122" t="s">
        <v>52</v>
      </c>
      <c r="AN45" s="122" t="s">
        <v>52</v>
      </c>
      <c r="AO45" s="121" t="s">
        <v>52</v>
      </c>
      <c r="AQ45" s="56">
        <f>SUM(AA45:AD45)</f>
        <v>28.5</v>
      </c>
      <c r="AR45" s="57">
        <f>AQ45/G45</f>
        <v>9.5</v>
      </c>
      <c r="AS45" s="56"/>
      <c r="AT45" s="58">
        <f>J45+J46+M45</f>
        <v>1</v>
      </c>
      <c r="AU45" s="58">
        <f>T45+T46+W45</f>
        <v>1</v>
      </c>
    </row>
    <row r="46" spans="1:47" s="55" customFormat="1" x14ac:dyDescent="0.25">
      <c r="A46" s="211"/>
      <c r="B46" s="202"/>
      <c r="C46" s="203"/>
      <c r="D46" s="204"/>
      <c r="E46" s="204"/>
      <c r="F46" s="213"/>
      <c r="G46" s="204"/>
      <c r="H46" s="204"/>
      <c r="I46" s="214" t="s">
        <v>641</v>
      </c>
      <c r="J46" s="216">
        <v>0.24</v>
      </c>
      <c r="K46" s="214"/>
      <c r="L46" s="208"/>
      <c r="M46" s="216"/>
      <c r="N46" s="217"/>
      <c r="O46" s="217"/>
      <c r="P46" s="208"/>
      <c r="Q46" s="218"/>
      <c r="R46" s="213"/>
      <c r="S46" s="208" t="s">
        <v>136</v>
      </c>
      <c r="T46" s="216">
        <v>0.24</v>
      </c>
      <c r="U46" s="208"/>
      <c r="V46" s="208"/>
      <c r="W46" s="216"/>
      <c r="X46" s="221"/>
      <c r="Y46" s="217"/>
      <c r="Z46" s="213"/>
      <c r="AA46" s="88"/>
      <c r="AB46" s="89"/>
      <c r="AC46" s="89"/>
      <c r="AD46" s="90"/>
      <c r="AE46" s="88"/>
      <c r="AF46" s="89"/>
      <c r="AG46" s="89"/>
      <c r="AH46" s="89"/>
      <c r="AI46" s="89" t="s">
        <v>52</v>
      </c>
      <c r="AJ46" s="89" t="s">
        <v>52</v>
      </c>
      <c r="AK46" s="89" t="s">
        <v>52</v>
      </c>
      <c r="AL46" s="89"/>
      <c r="AM46" s="89" t="s">
        <v>52</v>
      </c>
      <c r="AN46" s="89" t="s">
        <v>52</v>
      </c>
      <c r="AO46" s="90" t="s">
        <v>52</v>
      </c>
      <c r="AQ46" s="56"/>
      <c r="AR46" s="57"/>
      <c r="AS46" s="56"/>
      <c r="AT46" s="58"/>
      <c r="AU46" s="58"/>
    </row>
    <row r="47" spans="1:47" s="55" customFormat="1" x14ac:dyDescent="0.25">
      <c r="A47" s="241" t="s">
        <v>501</v>
      </c>
      <c r="B47" s="111"/>
      <c r="C47" s="112" t="s">
        <v>101</v>
      </c>
      <c r="D47" s="113" t="s">
        <v>60</v>
      </c>
      <c r="E47" s="123" t="s">
        <v>72</v>
      </c>
      <c r="F47" s="134" t="s">
        <v>52</v>
      </c>
      <c r="G47" s="123">
        <v>3</v>
      </c>
      <c r="H47" s="123">
        <v>1</v>
      </c>
      <c r="I47" s="114" t="s">
        <v>128</v>
      </c>
      <c r="J47" s="126">
        <v>0.35</v>
      </c>
      <c r="K47" s="124" t="s">
        <v>129</v>
      </c>
      <c r="L47" s="125" t="s">
        <v>131</v>
      </c>
      <c r="M47" s="126">
        <v>0.4</v>
      </c>
      <c r="N47" s="127"/>
      <c r="O47" s="127"/>
      <c r="P47" s="198" t="s">
        <v>60</v>
      </c>
      <c r="Q47" s="129"/>
      <c r="R47" s="130"/>
      <c r="S47" s="124" t="s">
        <v>136</v>
      </c>
      <c r="T47" s="243">
        <v>0.35</v>
      </c>
      <c r="U47" s="124" t="s">
        <v>129</v>
      </c>
      <c r="V47" s="125" t="s">
        <v>131</v>
      </c>
      <c r="W47" s="119">
        <v>0.4</v>
      </c>
      <c r="X47" s="199"/>
      <c r="Y47" s="197"/>
      <c r="Z47" s="200" t="s">
        <v>60</v>
      </c>
      <c r="AA47" s="135"/>
      <c r="AB47" s="136">
        <v>15</v>
      </c>
      <c r="AC47" s="122"/>
      <c r="AD47" s="121">
        <v>14</v>
      </c>
      <c r="AE47" s="120" t="s">
        <v>52</v>
      </c>
      <c r="AF47" s="122"/>
      <c r="AG47" s="122" t="s">
        <v>52</v>
      </c>
      <c r="AH47" s="122"/>
      <c r="AI47" s="122"/>
      <c r="AJ47" s="122"/>
      <c r="AK47" s="122"/>
      <c r="AL47" s="122"/>
      <c r="AM47" s="122"/>
      <c r="AN47" s="122"/>
      <c r="AO47" s="121"/>
      <c r="AQ47" s="56">
        <f>SUM(AA47:AD47)</f>
        <v>29</v>
      </c>
      <c r="AR47" s="57">
        <f>AQ47/G47</f>
        <v>9.6666666666666661</v>
      </c>
      <c r="AS47" s="56"/>
      <c r="AT47" s="58">
        <f>J47+J48+M47</f>
        <v>1</v>
      </c>
      <c r="AU47" s="58">
        <f>T47+T48+W47</f>
        <v>1</v>
      </c>
    </row>
    <row r="48" spans="1:47" s="55" customFormat="1" x14ac:dyDescent="0.25">
      <c r="A48" s="262"/>
      <c r="B48" s="202"/>
      <c r="C48" s="187"/>
      <c r="D48" s="60"/>
      <c r="E48" s="60"/>
      <c r="F48" s="73"/>
      <c r="G48" s="60"/>
      <c r="H48" s="60"/>
      <c r="I48" s="63" t="s">
        <v>13</v>
      </c>
      <c r="J48" s="189">
        <v>0.25</v>
      </c>
      <c r="K48" s="63"/>
      <c r="L48" s="188"/>
      <c r="M48" s="189"/>
      <c r="N48" s="72"/>
      <c r="O48" s="72"/>
      <c r="P48" s="43"/>
      <c r="Q48" s="190"/>
      <c r="R48" s="191"/>
      <c r="S48" s="63" t="s">
        <v>136</v>
      </c>
      <c r="T48" s="244">
        <v>0.25</v>
      </c>
      <c r="U48" s="63"/>
      <c r="V48" s="188"/>
      <c r="W48" s="70"/>
      <c r="X48" s="71"/>
      <c r="Y48" s="72"/>
      <c r="Z48" s="73"/>
      <c r="AA48" s="193"/>
      <c r="AB48" s="76"/>
      <c r="AC48" s="76"/>
      <c r="AD48" s="77"/>
      <c r="AE48" s="54" t="s">
        <v>52</v>
      </c>
      <c r="AF48" s="52"/>
      <c r="AG48" s="52" t="s">
        <v>52</v>
      </c>
      <c r="AH48" s="52"/>
      <c r="AI48" s="52"/>
      <c r="AJ48" s="52"/>
      <c r="AK48" s="52"/>
      <c r="AL48" s="52"/>
      <c r="AM48" s="52"/>
      <c r="AN48" s="52"/>
      <c r="AO48" s="53"/>
      <c r="AQ48" s="56"/>
      <c r="AR48" s="57"/>
      <c r="AS48" s="56"/>
      <c r="AT48" s="58"/>
      <c r="AU48" s="58"/>
    </row>
    <row r="49" spans="1:47" s="55" customFormat="1" x14ac:dyDescent="0.25">
      <c r="A49" s="194" t="s">
        <v>502</v>
      </c>
      <c r="B49" s="111" t="s">
        <v>636</v>
      </c>
      <c r="C49" s="112" t="s">
        <v>102</v>
      </c>
      <c r="D49" s="113" t="s">
        <v>60</v>
      </c>
      <c r="E49" s="113" t="s">
        <v>73</v>
      </c>
      <c r="F49" s="200" t="s">
        <v>52</v>
      </c>
      <c r="G49" s="113">
        <v>3</v>
      </c>
      <c r="H49" s="113">
        <v>1</v>
      </c>
      <c r="I49" s="114" t="s">
        <v>8</v>
      </c>
      <c r="J49" s="115">
        <v>0.4</v>
      </c>
      <c r="K49" s="114"/>
      <c r="L49" s="116"/>
      <c r="M49" s="115"/>
      <c r="N49" s="197"/>
      <c r="O49" s="197"/>
      <c r="P49" s="198"/>
      <c r="Q49" s="117" t="s">
        <v>9</v>
      </c>
      <c r="R49" s="118"/>
      <c r="S49" s="114" t="s">
        <v>136</v>
      </c>
      <c r="T49" s="115">
        <v>0.3</v>
      </c>
      <c r="U49" s="114" t="s">
        <v>130</v>
      </c>
      <c r="V49" s="116" t="s">
        <v>133</v>
      </c>
      <c r="W49" s="115">
        <v>0.4</v>
      </c>
      <c r="X49" s="199"/>
      <c r="Y49" s="197"/>
      <c r="Z49" s="200" t="s">
        <v>60</v>
      </c>
      <c r="AA49" s="120">
        <v>10.5</v>
      </c>
      <c r="AB49" s="122"/>
      <c r="AC49" s="122">
        <v>9</v>
      </c>
      <c r="AD49" s="121">
        <v>10.5</v>
      </c>
      <c r="AE49" s="120"/>
      <c r="AF49" s="122"/>
      <c r="AG49" s="122" t="s">
        <v>52</v>
      </c>
      <c r="AH49" s="122" t="s">
        <v>52</v>
      </c>
      <c r="AI49" s="122"/>
      <c r="AJ49" s="122"/>
      <c r="AK49" s="122"/>
      <c r="AL49" s="122"/>
      <c r="AM49" s="122"/>
      <c r="AN49" s="122"/>
      <c r="AO49" s="121"/>
      <c r="AQ49" s="56">
        <f>SUM(AA49:AD49)</f>
        <v>30</v>
      </c>
      <c r="AR49" s="57">
        <f>AQ49/G49</f>
        <v>10</v>
      </c>
      <c r="AS49" s="56"/>
      <c r="AT49" s="58">
        <f>J49+J50+J51+M49</f>
        <v>1</v>
      </c>
      <c r="AU49" s="58">
        <f>T49+T50+T51+W49</f>
        <v>1</v>
      </c>
    </row>
    <row r="50" spans="1:47" s="55" customFormat="1" x14ac:dyDescent="0.25">
      <c r="A50" s="233"/>
      <c r="B50" s="186"/>
      <c r="C50" s="224"/>
      <c r="D50" s="35"/>
      <c r="E50" s="35"/>
      <c r="F50" s="49"/>
      <c r="G50" s="35"/>
      <c r="H50" s="35"/>
      <c r="I50" s="38" t="s">
        <v>6</v>
      </c>
      <c r="J50" s="206">
        <v>0.4</v>
      </c>
      <c r="K50" s="38"/>
      <c r="L50" s="205"/>
      <c r="M50" s="206"/>
      <c r="N50" s="48"/>
      <c r="O50" s="48"/>
      <c r="P50" s="43"/>
      <c r="Q50" s="225"/>
      <c r="R50" s="226"/>
      <c r="S50" s="38" t="s">
        <v>136</v>
      </c>
      <c r="T50" s="206">
        <v>0.3</v>
      </c>
      <c r="U50" s="38"/>
      <c r="V50" s="205"/>
      <c r="W50" s="46"/>
      <c r="X50" s="47"/>
      <c r="Y50" s="48"/>
      <c r="Z50" s="49"/>
      <c r="AA50" s="54"/>
      <c r="AB50" s="52"/>
      <c r="AC50" s="52"/>
      <c r="AD50" s="53"/>
      <c r="AE50" s="54"/>
      <c r="AF50" s="52"/>
      <c r="AG50" s="52" t="s">
        <v>52</v>
      </c>
      <c r="AH50" s="52" t="s">
        <v>52</v>
      </c>
      <c r="AI50" s="52"/>
      <c r="AJ50" s="52"/>
      <c r="AK50" s="52"/>
      <c r="AL50" s="52"/>
      <c r="AM50" s="52"/>
      <c r="AN50" s="52"/>
      <c r="AO50" s="53"/>
      <c r="AQ50" s="56"/>
      <c r="AR50" s="57"/>
      <c r="AS50" s="56"/>
      <c r="AT50" s="58"/>
      <c r="AU50" s="58"/>
    </row>
    <row r="51" spans="1:47" s="55" customFormat="1" x14ac:dyDescent="0.25">
      <c r="A51" s="211"/>
      <c r="B51" s="202"/>
      <c r="C51" s="203"/>
      <c r="D51" s="204"/>
      <c r="E51" s="204"/>
      <c r="F51" s="213"/>
      <c r="G51" s="204"/>
      <c r="H51" s="204"/>
      <c r="I51" s="214" t="s">
        <v>123</v>
      </c>
      <c r="J51" s="216">
        <v>0.2</v>
      </c>
      <c r="K51" s="214"/>
      <c r="L51" s="215"/>
      <c r="M51" s="216"/>
      <c r="N51" s="217"/>
      <c r="O51" s="217"/>
      <c r="P51" s="208"/>
      <c r="Q51" s="218"/>
      <c r="R51" s="219"/>
      <c r="S51" s="214" t="s">
        <v>9</v>
      </c>
      <c r="T51" s="242"/>
      <c r="U51" s="214"/>
      <c r="V51" s="215"/>
      <c r="W51" s="220"/>
      <c r="X51" s="221"/>
      <c r="Y51" s="217"/>
      <c r="Z51" s="213"/>
      <c r="AA51" s="88"/>
      <c r="AB51" s="89"/>
      <c r="AC51" s="89"/>
      <c r="AD51" s="90"/>
      <c r="AE51" s="88"/>
      <c r="AF51" s="89"/>
      <c r="AG51" s="89" t="s">
        <v>52</v>
      </c>
      <c r="AH51" s="89" t="s">
        <v>52</v>
      </c>
      <c r="AI51" s="89"/>
      <c r="AJ51" s="89"/>
      <c r="AK51" s="89"/>
      <c r="AL51" s="89"/>
      <c r="AM51" s="89"/>
      <c r="AN51" s="89"/>
      <c r="AO51" s="90"/>
      <c r="AQ51" s="56"/>
      <c r="AR51" s="57"/>
      <c r="AS51" s="56"/>
      <c r="AT51" s="58"/>
      <c r="AU51" s="58"/>
    </row>
    <row r="52" spans="1:47" s="55" customFormat="1" x14ac:dyDescent="0.25">
      <c r="A52" s="194" t="s">
        <v>503</v>
      </c>
      <c r="B52" s="111" t="s">
        <v>636</v>
      </c>
      <c r="C52" s="112" t="s">
        <v>103</v>
      </c>
      <c r="D52" s="113" t="s">
        <v>60</v>
      </c>
      <c r="E52" s="123" t="s">
        <v>74</v>
      </c>
      <c r="F52" s="134" t="s">
        <v>52</v>
      </c>
      <c r="G52" s="123">
        <v>3</v>
      </c>
      <c r="H52" s="123">
        <v>1</v>
      </c>
      <c r="I52" s="114" t="s">
        <v>657</v>
      </c>
      <c r="J52" s="126">
        <v>0.2</v>
      </c>
      <c r="K52" s="124" t="s">
        <v>129</v>
      </c>
      <c r="L52" s="125" t="s">
        <v>131</v>
      </c>
      <c r="M52" s="126">
        <v>0.5</v>
      </c>
      <c r="N52" s="127"/>
      <c r="O52" s="127"/>
      <c r="P52" s="198" t="s">
        <v>60</v>
      </c>
      <c r="Q52" s="129"/>
      <c r="R52" s="130"/>
      <c r="S52" s="124" t="s">
        <v>136</v>
      </c>
      <c r="T52" s="243">
        <v>0.2</v>
      </c>
      <c r="U52" s="124" t="s">
        <v>129</v>
      </c>
      <c r="V52" s="125" t="s">
        <v>131</v>
      </c>
      <c r="W52" s="119">
        <v>0.5</v>
      </c>
      <c r="X52" s="199"/>
      <c r="Y52" s="197"/>
      <c r="Z52" s="200" t="s">
        <v>60</v>
      </c>
      <c r="AA52" s="135"/>
      <c r="AB52" s="136">
        <v>15</v>
      </c>
      <c r="AC52" s="122"/>
      <c r="AD52" s="121">
        <v>14</v>
      </c>
      <c r="AE52" s="120"/>
      <c r="AF52" s="122" t="s">
        <v>52</v>
      </c>
      <c r="AG52" s="122"/>
      <c r="AH52" s="122" t="s">
        <v>52</v>
      </c>
      <c r="AI52" s="122"/>
      <c r="AJ52" s="122"/>
      <c r="AK52" s="122"/>
      <c r="AL52" s="122"/>
      <c r="AM52" s="122"/>
      <c r="AN52" s="122"/>
      <c r="AO52" s="121"/>
      <c r="AQ52" s="56">
        <f>SUM(AA52:AD52)</f>
        <v>29</v>
      </c>
      <c r="AR52" s="57">
        <f>AQ52/G52</f>
        <v>9.6666666666666661</v>
      </c>
      <c r="AS52" s="56"/>
      <c r="AT52" s="58">
        <f>J52+J53+M52</f>
        <v>1</v>
      </c>
      <c r="AU52" s="58">
        <f>T52+T53+W52</f>
        <v>1</v>
      </c>
    </row>
    <row r="53" spans="1:47" s="55" customFormat="1" x14ac:dyDescent="0.25">
      <c r="A53" s="262"/>
      <c r="B53" s="202"/>
      <c r="C53" s="187"/>
      <c r="D53" s="60"/>
      <c r="E53" s="60"/>
      <c r="F53" s="73"/>
      <c r="G53" s="60"/>
      <c r="H53" s="60"/>
      <c r="I53" s="63" t="s">
        <v>22</v>
      </c>
      <c r="J53" s="189">
        <v>0.3</v>
      </c>
      <c r="K53" s="63"/>
      <c r="L53" s="188"/>
      <c r="M53" s="189"/>
      <c r="N53" s="72"/>
      <c r="O53" s="72"/>
      <c r="P53" s="43"/>
      <c r="Q53" s="190"/>
      <c r="R53" s="191"/>
      <c r="S53" s="63" t="s">
        <v>136</v>
      </c>
      <c r="T53" s="244">
        <v>0.3</v>
      </c>
      <c r="U53" s="63"/>
      <c r="V53" s="188"/>
      <c r="W53" s="70"/>
      <c r="X53" s="71"/>
      <c r="Y53" s="72"/>
      <c r="Z53" s="73"/>
      <c r="AA53" s="193"/>
      <c r="AB53" s="76"/>
      <c r="AC53" s="76"/>
      <c r="AD53" s="77"/>
      <c r="AE53" s="54"/>
      <c r="AF53" s="52" t="s">
        <v>52</v>
      </c>
      <c r="AG53" s="52"/>
      <c r="AH53" s="52" t="s">
        <v>52</v>
      </c>
      <c r="AI53" s="52"/>
      <c r="AJ53" s="52"/>
      <c r="AK53" s="52"/>
      <c r="AL53" s="52"/>
      <c r="AM53" s="52"/>
      <c r="AN53" s="52"/>
      <c r="AO53" s="53"/>
      <c r="AQ53" s="56"/>
      <c r="AR53" s="57"/>
      <c r="AS53" s="56"/>
      <c r="AT53" s="58"/>
      <c r="AU53" s="58"/>
    </row>
    <row r="54" spans="1:47" s="55" customFormat="1" x14ac:dyDescent="0.25">
      <c r="A54" s="194" t="s">
        <v>504</v>
      </c>
      <c r="B54" s="111" t="s">
        <v>636</v>
      </c>
      <c r="C54" s="112" t="s">
        <v>104</v>
      </c>
      <c r="D54" s="113"/>
      <c r="E54" s="123" t="s">
        <v>75</v>
      </c>
      <c r="F54" s="134" t="s">
        <v>52</v>
      </c>
      <c r="G54" s="123">
        <v>6</v>
      </c>
      <c r="H54" s="123">
        <v>2</v>
      </c>
      <c r="I54" s="114" t="s">
        <v>122</v>
      </c>
      <c r="J54" s="126">
        <v>0.33300000000000002</v>
      </c>
      <c r="K54" s="124"/>
      <c r="L54" s="125"/>
      <c r="M54" s="126"/>
      <c r="N54" s="127"/>
      <c r="O54" s="127"/>
      <c r="P54" s="198"/>
      <c r="Q54" s="129" t="s">
        <v>136</v>
      </c>
      <c r="R54" s="130"/>
      <c r="S54" s="124"/>
      <c r="T54" s="243"/>
      <c r="U54" s="124"/>
      <c r="V54" s="125"/>
      <c r="W54" s="119"/>
      <c r="X54" s="199"/>
      <c r="Y54" s="197"/>
      <c r="Z54" s="200"/>
      <c r="AA54" s="135">
        <v>30</v>
      </c>
      <c r="AB54" s="136"/>
      <c r="AC54" s="122">
        <v>19.5</v>
      </c>
      <c r="AD54" s="121">
        <v>10</v>
      </c>
      <c r="AE54" s="120"/>
      <c r="AF54" s="122"/>
      <c r="AG54" s="122"/>
      <c r="AH54" s="122"/>
      <c r="AI54" s="122"/>
      <c r="AJ54" s="122"/>
      <c r="AK54" s="122"/>
      <c r="AL54" s="122" t="s">
        <v>52</v>
      </c>
      <c r="AM54" s="122"/>
      <c r="AN54" s="122"/>
      <c r="AO54" s="121"/>
      <c r="AQ54" s="56">
        <f>SUM(AA54:AD54)</f>
        <v>59.5</v>
      </c>
      <c r="AR54" s="57">
        <f>AQ54/G54</f>
        <v>9.9166666666666661</v>
      </c>
      <c r="AS54" s="56"/>
      <c r="AT54" s="58">
        <f>J54+J55+J56+M54</f>
        <v>0.99900000000000011</v>
      </c>
      <c r="AU54" s="58">
        <f>T54+T55+T56+W54</f>
        <v>0</v>
      </c>
    </row>
    <row r="55" spans="1:47" s="55" customFormat="1" x14ac:dyDescent="0.25">
      <c r="A55" s="267"/>
      <c r="B55" s="186"/>
      <c r="C55" s="187"/>
      <c r="D55" s="60"/>
      <c r="E55" s="61"/>
      <c r="F55" s="62"/>
      <c r="G55" s="61"/>
      <c r="H55" s="61"/>
      <c r="I55" s="63" t="s">
        <v>122</v>
      </c>
      <c r="J55" s="64">
        <v>0.33300000000000002</v>
      </c>
      <c r="K55" s="65"/>
      <c r="L55" s="66"/>
      <c r="M55" s="64"/>
      <c r="N55" s="67"/>
      <c r="O55" s="67"/>
      <c r="P55" s="43"/>
      <c r="Q55" s="68"/>
      <c r="R55" s="69"/>
      <c r="S55" s="65"/>
      <c r="T55" s="268"/>
      <c r="U55" s="65"/>
      <c r="V55" s="66"/>
      <c r="W55" s="70"/>
      <c r="X55" s="71"/>
      <c r="Y55" s="72"/>
      <c r="Z55" s="73"/>
      <c r="AA55" s="74"/>
      <c r="AB55" s="75"/>
      <c r="AC55" s="76"/>
      <c r="AD55" s="77"/>
      <c r="AE55" s="54"/>
      <c r="AF55" s="52"/>
      <c r="AG55" s="52"/>
      <c r="AH55" s="52"/>
      <c r="AI55" s="52"/>
      <c r="AJ55" s="52"/>
      <c r="AK55" s="52"/>
      <c r="AL55" s="52" t="s">
        <v>52</v>
      </c>
      <c r="AM55" s="52"/>
      <c r="AN55" s="52"/>
      <c r="AO55" s="53"/>
      <c r="AQ55" s="56"/>
      <c r="AR55" s="57"/>
      <c r="AS55" s="56"/>
      <c r="AT55" s="58"/>
      <c r="AU55" s="58"/>
    </row>
    <row r="56" spans="1:47" s="55" customFormat="1" x14ac:dyDescent="0.25">
      <c r="A56" s="262"/>
      <c r="B56" s="202"/>
      <c r="C56" s="228"/>
      <c r="D56" s="79"/>
      <c r="E56" s="79"/>
      <c r="F56" s="80"/>
      <c r="G56" s="79"/>
      <c r="H56" s="79"/>
      <c r="I56" s="81" t="s">
        <v>122</v>
      </c>
      <c r="J56" s="82">
        <v>0.33300000000000002</v>
      </c>
      <c r="K56" s="81"/>
      <c r="L56" s="229"/>
      <c r="M56" s="82"/>
      <c r="N56" s="207"/>
      <c r="O56" s="207"/>
      <c r="P56" s="208"/>
      <c r="Q56" s="83"/>
      <c r="R56" s="84"/>
      <c r="S56" s="81"/>
      <c r="T56" s="263"/>
      <c r="U56" s="81"/>
      <c r="V56" s="229"/>
      <c r="W56" s="231"/>
      <c r="X56" s="209"/>
      <c r="Y56" s="207"/>
      <c r="Z56" s="80"/>
      <c r="AA56" s="85"/>
      <c r="AB56" s="86"/>
      <c r="AC56" s="86"/>
      <c r="AD56" s="87"/>
      <c r="AE56" s="88"/>
      <c r="AF56" s="89"/>
      <c r="AG56" s="89"/>
      <c r="AH56" s="89"/>
      <c r="AI56" s="89"/>
      <c r="AJ56" s="89"/>
      <c r="AK56" s="89"/>
      <c r="AL56" s="89" t="s">
        <v>52</v>
      </c>
      <c r="AM56" s="89"/>
      <c r="AN56" s="89"/>
      <c r="AO56" s="90"/>
      <c r="AQ56" s="56"/>
      <c r="AR56" s="57"/>
      <c r="AS56" s="56"/>
      <c r="AT56" s="58"/>
      <c r="AU56" s="58"/>
    </row>
    <row r="57" spans="1:47" s="55" customFormat="1" x14ac:dyDescent="0.25">
      <c r="A57" s="194" t="s">
        <v>505</v>
      </c>
      <c r="B57" s="111" t="s">
        <v>636</v>
      </c>
      <c r="C57" s="112" t="s">
        <v>105</v>
      </c>
      <c r="D57" s="113" t="s">
        <v>60</v>
      </c>
      <c r="E57" s="123" t="s">
        <v>76</v>
      </c>
      <c r="F57" s="134" t="s">
        <v>77</v>
      </c>
      <c r="G57" s="123">
        <v>6</v>
      </c>
      <c r="H57" s="123">
        <v>2</v>
      </c>
      <c r="I57" s="114" t="s">
        <v>12</v>
      </c>
      <c r="J57" s="126">
        <v>0.25</v>
      </c>
      <c r="K57" s="124" t="s">
        <v>129</v>
      </c>
      <c r="L57" s="125" t="s">
        <v>131</v>
      </c>
      <c r="M57" s="126">
        <v>0.5</v>
      </c>
      <c r="N57" s="127"/>
      <c r="O57" s="127"/>
      <c r="P57" s="198" t="s">
        <v>60</v>
      </c>
      <c r="Q57" s="129"/>
      <c r="R57" s="130"/>
      <c r="S57" s="124" t="s">
        <v>136</v>
      </c>
      <c r="T57" s="243">
        <v>0.25</v>
      </c>
      <c r="U57" s="124" t="s">
        <v>129</v>
      </c>
      <c r="V57" s="125" t="s">
        <v>131</v>
      </c>
      <c r="W57" s="119">
        <v>0.5</v>
      </c>
      <c r="X57" s="199"/>
      <c r="Y57" s="197"/>
      <c r="Z57" s="200" t="s">
        <v>60</v>
      </c>
      <c r="AA57" s="135">
        <v>18</v>
      </c>
      <c r="AB57" s="136"/>
      <c r="AC57" s="122">
        <v>18</v>
      </c>
      <c r="AD57" s="121">
        <f>16+3</f>
        <v>19</v>
      </c>
      <c r="AE57" s="120" t="s">
        <v>60</v>
      </c>
      <c r="AF57" s="122"/>
      <c r="AG57" s="122"/>
      <c r="AH57" s="122"/>
      <c r="AI57" s="122"/>
      <c r="AJ57" s="122"/>
      <c r="AK57" s="122"/>
      <c r="AL57" s="122"/>
      <c r="AM57" s="122" t="s">
        <v>52</v>
      </c>
      <c r="AN57" s="122"/>
      <c r="AO57" s="121"/>
      <c r="AQ57" s="56">
        <f>SUM(AA57:AD57)</f>
        <v>55</v>
      </c>
      <c r="AR57" s="57">
        <f>AQ57/G57</f>
        <v>9.1666666666666661</v>
      </c>
      <c r="AS57" s="56"/>
      <c r="AT57" s="58">
        <f>J57+J58+M57</f>
        <v>1</v>
      </c>
      <c r="AU57" s="58">
        <f>T57+T58+W57</f>
        <v>1</v>
      </c>
    </row>
    <row r="58" spans="1:47" s="55" customFormat="1" x14ac:dyDescent="0.25">
      <c r="A58" s="211"/>
      <c r="B58" s="202"/>
      <c r="C58" s="187"/>
      <c r="D58" s="60"/>
      <c r="E58" s="60"/>
      <c r="F58" s="73"/>
      <c r="G58" s="60"/>
      <c r="H58" s="60"/>
      <c r="I58" s="63" t="s">
        <v>12</v>
      </c>
      <c r="J58" s="189">
        <v>0.25</v>
      </c>
      <c r="K58" s="63"/>
      <c r="L58" s="188"/>
      <c r="M58" s="189"/>
      <c r="N58" s="72"/>
      <c r="O58" s="72"/>
      <c r="P58" s="43"/>
      <c r="Q58" s="190"/>
      <c r="R58" s="191"/>
      <c r="S58" s="63" t="s">
        <v>136</v>
      </c>
      <c r="T58" s="244">
        <v>0.25</v>
      </c>
      <c r="U58" s="63"/>
      <c r="V58" s="188"/>
      <c r="W58" s="70"/>
      <c r="X58" s="71"/>
      <c r="Y58" s="72"/>
      <c r="Z58" s="73"/>
      <c r="AA58" s="193"/>
      <c r="AB58" s="76"/>
      <c r="AC58" s="76"/>
      <c r="AD58" s="77"/>
      <c r="AE58" s="54" t="s">
        <v>60</v>
      </c>
      <c r="AF58" s="52"/>
      <c r="AG58" s="52"/>
      <c r="AH58" s="52"/>
      <c r="AI58" s="52"/>
      <c r="AJ58" s="52"/>
      <c r="AK58" s="52"/>
      <c r="AL58" s="52"/>
      <c r="AM58" s="52" t="s">
        <v>52</v>
      </c>
      <c r="AN58" s="52"/>
      <c r="AO58" s="53"/>
      <c r="AQ58" s="56"/>
      <c r="AR58" s="57"/>
      <c r="AS58" s="56"/>
      <c r="AT58" s="58"/>
      <c r="AU58" s="58"/>
    </row>
    <row r="59" spans="1:47" s="55" customFormat="1" x14ac:dyDescent="0.25">
      <c r="A59" s="194" t="s">
        <v>506</v>
      </c>
      <c r="B59" s="111"/>
      <c r="C59" s="112" t="s">
        <v>106</v>
      </c>
      <c r="D59" s="113"/>
      <c r="E59" s="123" t="s">
        <v>78</v>
      </c>
      <c r="F59" s="134" t="s">
        <v>52</v>
      </c>
      <c r="G59" s="123">
        <v>3</v>
      </c>
      <c r="H59" s="123">
        <v>1</v>
      </c>
      <c r="I59" s="114" t="s">
        <v>12</v>
      </c>
      <c r="J59" s="126">
        <v>0.25</v>
      </c>
      <c r="K59" s="124" t="s">
        <v>129</v>
      </c>
      <c r="L59" s="125" t="s">
        <v>131</v>
      </c>
      <c r="M59" s="126">
        <v>0.5</v>
      </c>
      <c r="N59" s="127"/>
      <c r="O59" s="127"/>
      <c r="P59" s="198" t="s">
        <v>60</v>
      </c>
      <c r="Q59" s="129"/>
      <c r="R59" s="130"/>
      <c r="S59" s="124" t="s">
        <v>136</v>
      </c>
      <c r="T59" s="243">
        <v>0.25</v>
      </c>
      <c r="U59" s="124" t="s">
        <v>129</v>
      </c>
      <c r="V59" s="125" t="s">
        <v>131</v>
      </c>
      <c r="W59" s="119">
        <v>0.5</v>
      </c>
      <c r="X59" s="199"/>
      <c r="Y59" s="197"/>
      <c r="Z59" s="200" t="s">
        <v>60</v>
      </c>
      <c r="AA59" s="135">
        <v>9</v>
      </c>
      <c r="AB59" s="136"/>
      <c r="AC59" s="122">
        <v>9</v>
      </c>
      <c r="AD59" s="121">
        <v>12</v>
      </c>
      <c r="AE59" s="120"/>
      <c r="AF59" s="122"/>
      <c r="AG59" s="122"/>
      <c r="AH59" s="122"/>
      <c r="AI59" s="122"/>
      <c r="AJ59" s="122"/>
      <c r="AK59" s="122"/>
      <c r="AL59" s="122"/>
      <c r="AM59" s="122" t="s">
        <v>52</v>
      </c>
      <c r="AN59" s="122"/>
      <c r="AO59" s="121"/>
      <c r="AQ59" s="56">
        <f>SUM(AA59:AD59)</f>
        <v>30</v>
      </c>
      <c r="AR59" s="57">
        <f>AQ59/G59</f>
        <v>10</v>
      </c>
      <c r="AS59" s="56"/>
      <c r="AT59" s="58">
        <f>J59+J60+M59</f>
        <v>1</v>
      </c>
      <c r="AU59" s="58">
        <f>T59+T60+W59</f>
        <v>1</v>
      </c>
    </row>
    <row r="60" spans="1:47" s="55" customFormat="1" x14ac:dyDescent="0.25">
      <c r="A60" s="262"/>
      <c r="B60" s="202"/>
      <c r="C60" s="228"/>
      <c r="D60" s="79"/>
      <c r="E60" s="79"/>
      <c r="F60" s="80"/>
      <c r="G60" s="79"/>
      <c r="H60" s="79"/>
      <c r="I60" s="81" t="s">
        <v>12</v>
      </c>
      <c r="J60" s="82">
        <v>0.25</v>
      </c>
      <c r="K60" s="81"/>
      <c r="L60" s="229"/>
      <c r="M60" s="82"/>
      <c r="N60" s="207"/>
      <c r="O60" s="207"/>
      <c r="P60" s="208"/>
      <c r="Q60" s="83"/>
      <c r="R60" s="84"/>
      <c r="S60" s="81" t="s">
        <v>136</v>
      </c>
      <c r="T60" s="263">
        <v>0.25</v>
      </c>
      <c r="U60" s="81"/>
      <c r="V60" s="229"/>
      <c r="W60" s="231"/>
      <c r="X60" s="209"/>
      <c r="Y60" s="207"/>
      <c r="Z60" s="80"/>
      <c r="AA60" s="85"/>
      <c r="AB60" s="86"/>
      <c r="AC60" s="86"/>
      <c r="AD60" s="87"/>
      <c r="AE60" s="88"/>
      <c r="AF60" s="89"/>
      <c r="AG60" s="89"/>
      <c r="AH60" s="89"/>
      <c r="AI60" s="89"/>
      <c r="AJ60" s="89"/>
      <c r="AK60" s="89"/>
      <c r="AL60" s="89"/>
      <c r="AM60" s="89" t="s">
        <v>52</v>
      </c>
      <c r="AN60" s="89"/>
      <c r="AO60" s="90"/>
      <c r="AQ60" s="56"/>
      <c r="AR60" s="57"/>
      <c r="AS60" s="56"/>
      <c r="AT60" s="58"/>
      <c r="AU60" s="58"/>
    </row>
    <row r="61" spans="1:47" s="55" customFormat="1" x14ac:dyDescent="0.25">
      <c r="A61" s="269"/>
      <c r="B61" s="111" t="s">
        <v>627</v>
      </c>
      <c r="C61" s="112" t="s">
        <v>683</v>
      </c>
      <c r="D61" s="113" t="s">
        <v>60</v>
      </c>
      <c r="E61" s="113" t="s">
        <v>79</v>
      </c>
      <c r="F61" s="200" t="s">
        <v>52</v>
      </c>
      <c r="G61" s="113">
        <v>3</v>
      </c>
      <c r="H61" s="113">
        <v>0</v>
      </c>
      <c r="I61" s="114"/>
      <c r="J61" s="115"/>
      <c r="K61" s="114"/>
      <c r="L61" s="116"/>
      <c r="M61" s="115"/>
      <c r="N61" s="197"/>
      <c r="O61" s="197"/>
      <c r="P61" s="198" t="s">
        <v>60</v>
      </c>
      <c r="Q61" s="117"/>
      <c r="R61" s="118"/>
      <c r="S61" s="114"/>
      <c r="T61" s="131"/>
      <c r="U61" s="114"/>
      <c r="V61" s="116"/>
      <c r="W61" s="119"/>
      <c r="X61" s="199"/>
      <c r="Y61" s="197"/>
      <c r="Z61" s="200" t="s">
        <v>60</v>
      </c>
      <c r="AA61" s="120"/>
      <c r="AB61" s="122"/>
      <c r="AC61" s="122"/>
      <c r="AD61" s="121"/>
      <c r="AE61" s="120" t="s">
        <v>80</v>
      </c>
      <c r="AF61" s="122" t="s">
        <v>80</v>
      </c>
      <c r="AG61" s="122" t="s">
        <v>80</v>
      </c>
      <c r="AH61" s="122" t="s">
        <v>80</v>
      </c>
      <c r="AI61" s="122" t="s">
        <v>80</v>
      </c>
      <c r="AJ61" s="122" t="s">
        <v>80</v>
      </c>
      <c r="AK61" s="122" t="s">
        <v>80</v>
      </c>
      <c r="AL61" s="122" t="s">
        <v>80</v>
      </c>
      <c r="AM61" s="122" t="s">
        <v>80</v>
      </c>
      <c r="AN61" s="122" t="s">
        <v>80</v>
      </c>
      <c r="AO61" s="121" t="s">
        <v>80</v>
      </c>
      <c r="AQ61" s="56">
        <f>AQ62+AQ64</f>
        <v>33</v>
      </c>
      <c r="AR61" s="57">
        <f>AQ61/G61</f>
        <v>11</v>
      </c>
      <c r="AS61" s="56"/>
      <c r="AT61" s="58">
        <f>J61+J62+J63+J64+M61+M62+M63+M64</f>
        <v>1</v>
      </c>
      <c r="AU61" s="58">
        <f>T61+T62+T63+T64+T61+W61+W62+W63+W64</f>
        <v>1</v>
      </c>
    </row>
    <row r="62" spans="1:47" s="55" customFormat="1" ht="15" x14ac:dyDescent="0.25">
      <c r="A62" s="233" t="s">
        <v>507</v>
      </c>
      <c r="B62" s="270"/>
      <c r="C62" s="34" t="s">
        <v>107</v>
      </c>
      <c r="D62" s="35"/>
      <c r="E62" s="36"/>
      <c r="F62" s="37"/>
      <c r="G62" s="36"/>
      <c r="H62" s="36"/>
      <c r="I62" s="38" t="s">
        <v>12</v>
      </c>
      <c r="J62" s="39">
        <v>0.17499999999999999</v>
      </c>
      <c r="K62" s="40"/>
      <c r="L62" s="41"/>
      <c r="M62" s="39"/>
      <c r="N62" s="42"/>
      <c r="O62" s="42"/>
      <c r="P62" s="43"/>
      <c r="Q62" s="44"/>
      <c r="R62" s="45"/>
      <c r="S62" s="40" t="s">
        <v>136</v>
      </c>
      <c r="T62" s="39">
        <v>0.17499999999999999</v>
      </c>
      <c r="U62" s="40"/>
      <c r="V62" s="41"/>
      <c r="W62" s="46"/>
      <c r="X62" s="47"/>
      <c r="Y62" s="48"/>
      <c r="Z62" s="49"/>
      <c r="AA62" s="50"/>
      <c r="AB62" s="51"/>
      <c r="AC62" s="52"/>
      <c r="AD62" s="53">
        <v>9</v>
      </c>
      <c r="AE62" s="54" t="s">
        <v>80</v>
      </c>
      <c r="AF62" s="52" t="s">
        <v>80</v>
      </c>
      <c r="AG62" s="52" t="s">
        <v>80</v>
      </c>
      <c r="AH62" s="52" t="s">
        <v>80</v>
      </c>
      <c r="AI62" s="52" t="s">
        <v>80</v>
      </c>
      <c r="AJ62" s="52" t="s">
        <v>80</v>
      </c>
      <c r="AK62" s="52" t="s">
        <v>80</v>
      </c>
      <c r="AL62" s="52" t="s">
        <v>80</v>
      </c>
      <c r="AM62" s="52" t="s">
        <v>80</v>
      </c>
      <c r="AN62" s="52" t="s">
        <v>80</v>
      </c>
      <c r="AO62" s="53" t="s">
        <v>80</v>
      </c>
      <c r="AQ62" s="56">
        <f>SUM(AA62:AD62)</f>
        <v>9</v>
      </c>
      <c r="AR62" s="57"/>
      <c r="AS62" s="56"/>
      <c r="AT62" s="58"/>
      <c r="AU62" s="58"/>
    </row>
    <row r="63" spans="1:47" s="55" customFormat="1" ht="15" x14ac:dyDescent="0.25">
      <c r="A63" s="271"/>
      <c r="B63" s="270"/>
      <c r="C63" s="59"/>
      <c r="D63" s="60"/>
      <c r="E63" s="61"/>
      <c r="F63" s="62"/>
      <c r="G63" s="61"/>
      <c r="H63" s="61"/>
      <c r="I63" s="63" t="s">
        <v>123</v>
      </c>
      <c r="J63" s="64">
        <v>7.4999999999999997E-2</v>
      </c>
      <c r="K63" s="65"/>
      <c r="L63" s="66"/>
      <c r="M63" s="64"/>
      <c r="N63" s="67"/>
      <c r="O63" s="67"/>
      <c r="P63" s="43"/>
      <c r="Q63" s="68"/>
      <c r="R63" s="69"/>
      <c r="S63" s="65" t="s">
        <v>136</v>
      </c>
      <c r="T63" s="64">
        <v>7.4999999999999997E-2</v>
      </c>
      <c r="U63" s="65"/>
      <c r="V63" s="66"/>
      <c r="W63" s="70"/>
      <c r="X63" s="71"/>
      <c r="Y63" s="72"/>
      <c r="Z63" s="73"/>
      <c r="AA63" s="74"/>
      <c r="AB63" s="75"/>
      <c r="AC63" s="76"/>
      <c r="AD63" s="77"/>
      <c r="AE63" s="54" t="s">
        <v>80</v>
      </c>
      <c r="AF63" s="52" t="s">
        <v>80</v>
      </c>
      <c r="AG63" s="52" t="s">
        <v>80</v>
      </c>
      <c r="AH63" s="52" t="s">
        <v>80</v>
      </c>
      <c r="AI63" s="52" t="s">
        <v>80</v>
      </c>
      <c r="AJ63" s="52" t="s">
        <v>80</v>
      </c>
      <c r="AK63" s="52" t="s">
        <v>80</v>
      </c>
      <c r="AL63" s="52" t="s">
        <v>80</v>
      </c>
      <c r="AM63" s="52" t="s">
        <v>80</v>
      </c>
      <c r="AN63" s="52" t="s">
        <v>80</v>
      </c>
      <c r="AO63" s="53" t="s">
        <v>80</v>
      </c>
      <c r="AQ63" s="56"/>
      <c r="AR63" s="57"/>
      <c r="AS63" s="56"/>
      <c r="AT63" s="58"/>
      <c r="AU63" s="58"/>
    </row>
    <row r="64" spans="1:47" s="55" customFormat="1" ht="15" x14ac:dyDescent="0.25">
      <c r="A64" s="272"/>
      <c r="B64" s="273"/>
      <c r="C64" s="78" t="s">
        <v>108</v>
      </c>
      <c r="D64" s="79"/>
      <c r="E64" s="79"/>
      <c r="F64" s="80"/>
      <c r="G64" s="79"/>
      <c r="H64" s="79"/>
      <c r="I64" s="81"/>
      <c r="J64" s="82"/>
      <c r="K64" s="155" t="s">
        <v>134</v>
      </c>
      <c r="L64" s="156"/>
      <c r="M64" s="82">
        <v>0.75</v>
      </c>
      <c r="N64" s="156"/>
      <c r="O64" s="156"/>
      <c r="P64" s="157"/>
      <c r="Q64" s="83"/>
      <c r="R64" s="84"/>
      <c r="S64" s="158" t="s">
        <v>134</v>
      </c>
      <c r="T64" s="82">
        <v>0.75</v>
      </c>
      <c r="U64" s="159"/>
      <c r="V64" s="156"/>
      <c r="W64" s="160"/>
      <c r="X64" s="158"/>
      <c r="Y64" s="159"/>
      <c r="Z64" s="160"/>
      <c r="AA64" s="85"/>
      <c r="AB64" s="86"/>
      <c r="AC64" s="86">
        <v>24</v>
      </c>
      <c r="AD64" s="87"/>
      <c r="AE64" s="88" t="s">
        <v>80</v>
      </c>
      <c r="AF64" s="89" t="s">
        <v>80</v>
      </c>
      <c r="AG64" s="89" t="s">
        <v>80</v>
      </c>
      <c r="AH64" s="89" t="s">
        <v>80</v>
      </c>
      <c r="AI64" s="89" t="s">
        <v>80</v>
      </c>
      <c r="AJ64" s="89" t="s">
        <v>80</v>
      </c>
      <c r="AK64" s="89" t="s">
        <v>80</v>
      </c>
      <c r="AL64" s="89" t="s">
        <v>80</v>
      </c>
      <c r="AM64" s="89" t="s">
        <v>80</v>
      </c>
      <c r="AN64" s="89" t="s">
        <v>80</v>
      </c>
      <c r="AO64" s="90" t="s">
        <v>80</v>
      </c>
      <c r="AQ64" s="56">
        <f>SUM(AA64:AD64)</f>
        <v>24</v>
      </c>
      <c r="AR64" s="57"/>
      <c r="AS64" s="56"/>
      <c r="AT64" s="58"/>
      <c r="AU64" s="58"/>
    </row>
    <row r="65" spans="1:47" s="55" customFormat="1" x14ac:dyDescent="0.25">
      <c r="A65" s="269"/>
      <c r="B65" s="111" t="s">
        <v>636</v>
      </c>
      <c r="C65" s="112" t="s">
        <v>109</v>
      </c>
      <c r="D65" s="113" t="s">
        <v>60</v>
      </c>
      <c r="E65" s="123" t="s">
        <v>81</v>
      </c>
      <c r="F65" s="134" t="s">
        <v>52</v>
      </c>
      <c r="G65" s="123">
        <v>3</v>
      </c>
      <c r="H65" s="123">
        <v>1</v>
      </c>
      <c r="I65" s="114"/>
      <c r="J65" s="126"/>
      <c r="K65" s="124"/>
      <c r="L65" s="125"/>
      <c r="M65" s="126"/>
      <c r="N65" s="127"/>
      <c r="O65" s="127"/>
      <c r="P65" s="198" t="s">
        <v>60</v>
      </c>
      <c r="Q65" s="129"/>
      <c r="R65" s="130"/>
      <c r="S65" s="124"/>
      <c r="T65" s="243"/>
      <c r="U65" s="124"/>
      <c r="V65" s="125"/>
      <c r="W65" s="119"/>
      <c r="X65" s="199"/>
      <c r="Y65" s="197"/>
      <c r="Z65" s="198" t="s">
        <v>60</v>
      </c>
      <c r="AA65" s="135"/>
      <c r="AB65" s="136"/>
      <c r="AC65" s="122"/>
      <c r="AD65" s="121"/>
      <c r="AE65" s="120"/>
      <c r="AF65" s="122"/>
      <c r="AG65" s="122"/>
      <c r="AH65" s="122"/>
      <c r="AI65" s="122"/>
      <c r="AJ65" s="122"/>
      <c r="AK65" s="122"/>
      <c r="AL65" s="122"/>
      <c r="AM65" s="122"/>
      <c r="AN65" s="122" t="s">
        <v>80</v>
      </c>
      <c r="AO65" s="121" t="s">
        <v>80</v>
      </c>
      <c r="AQ65" s="56">
        <f>AQ66+AQ67</f>
        <v>10.5</v>
      </c>
      <c r="AR65" s="57">
        <f>AQ65/G65</f>
        <v>3.5</v>
      </c>
      <c r="AS65" s="56"/>
      <c r="AT65" s="58">
        <f>J66+J67+M66+M67</f>
        <v>1</v>
      </c>
      <c r="AU65" s="58">
        <f>T66+T67+W66+W67</f>
        <v>1</v>
      </c>
    </row>
    <row r="66" spans="1:47" s="55" customFormat="1" ht="15" x14ac:dyDescent="0.25">
      <c r="A66" s="233" t="s">
        <v>508</v>
      </c>
      <c r="B66" s="270"/>
      <c r="C66" s="59" t="s">
        <v>110</v>
      </c>
      <c r="D66" s="60"/>
      <c r="E66" s="61"/>
      <c r="F66" s="62"/>
      <c r="G66" s="61"/>
      <c r="H66" s="61"/>
      <c r="I66" s="63" t="s">
        <v>623</v>
      </c>
      <c r="J66" s="64">
        <v>0.25</v>
      </c>
      <c r="K66" s="65"/>
      <c r="L66" s="66"/>
      <c r="M66" s="64"/>
      <c r="N66" s="67"/>
      <c r="O66" s="67"/>
      <c r="P66" s="43"/>
      <c r="Q66" s="68"/>
      <c r="R66" s="69"/>
      <c r="S66" s="65" t="s">
        <v>136</v>
      </c>
      <c r="T66" s="268">
        <v>0.25</v>
      </c>
      <c r="U66" s="65"/>
      <c r="V66" s="66"/>
      <c r="W66" s="70"/>
      <c r="X66" s="71"/>
      <c r="Y66" s="72"/>
      <c r="Z66" s="73"/>
      <c r="AA66" s="74"/>
      <c r="AB66" s="75"/>
      <c r="AC66" s="76">
        <v>6</v>
      </c>
      <c r="AD66" s="77"/>
      <c r="AE66" s="54"/>
      <c r="AF66" s="52"/>
      <c r="AG66" s="52"/>
      <c r="AH66" s="52"/>
      <c r="AI66" s="52"/>
      <c r="AJ66" s="52"/>
      <c r="AK66" s="52"/>
      <c r="AL66" s="52"/>
      <c r="AM66" s="52"/>
      <c r="AN66" s="52" t="s">
        <v>80</v>
      </c>
      <c r="AO66" s="53" t="s">
        <v>80</v>
      </c>
      <c r="AQ66" s="56">
        <f>SUM(AA66:AD66)</f>
        <v>6</v>
      </c>
      <c r="AR66" s="57"/>
      <c r="AS66" s="56"/>
      <c r="AT66" s="58"/>
      <c r="AU66" s="58"/>
    </row>
    <row r="67" spans="1:47" s="55" customFormat="1" thickBot="1" x14ac:dyDescent="0.3">
      <c r="A67" s="252" t="s">
        <v>509</v>
      </c>
      <c r="B67" s="274"/>
      <c r="C67" s="151" t="s">
        <v>111</v>
      </c>
      <c r="D67" s="152"/>
      <c r="E67" s="152"/>
      <c r="F67" s="153"/>
      <c r="G67" s="152"/>
      <c r="H67" s="152"/>
      <c r="I67" s="257"/>
      <c r="J67" s="287"/>
      <c r="K67" s="257" t="s">
        <v>129</v>
      </c>
      <c r="L67" s="288" t="s">
        <v>643</v>
      </c>
      <c r="M67" s="289">
        <v>0.75</v>
      </c>
      <c r="N67" s="290"/>
      <c r="O67" s="290"/>
      <c r="P67" s="291"/>
      <c r="Q67" s="292"/>
      <c r="R67" s="293"/>
      <c r="S67" s="257"/>
      <c r="T67" s="294"/>
      <c r="U67" s="257" t="s">
        <v>129</v>
      </c>
      <c r="V67" s="288" t="s">
        <v>643</v>
      </c>
      <c r="W67" s="295">
        <v>0.75</v>
      </c>
      <c r="X67" s="296"/>
      <c r="Y67" s="297"/>
      <c r="Z67" s="256"/>
      <c r="AA67" s="298">
        <v>1.5</v>
      </c>
      <c r="AB67" s="299"/>
      <c r="AC67" s="299">
        <v>3</v>
      </c>
      <c r="AD67" s="300"/>
      <c r="AE67" s="91"/>
      <c r="AF67" s="92"/>
      <c r="AG67" s="92"/>
      <c r="AH67" s="92"/>
      <c r="AI67" s="92"/>
      <c r="AJ67" s="92"/>
      <c r="AK67" s="92"/>
      <c r="AL67" s="92"/>
      <c r="AM67" s="92"/>
      <c r="AN67" s="92" t="s">
        <v>80</v>
      </c>
      <c r="AO67" s="93" t="s">
        <v>80</v>
      </c>
      <c r="AQ67" s="56">
        <f>SUM(AA67:AD67)</f>
        <v>4.5</v>
      </c>
      <c r="AR67" s="57"/>
      <c r="AS67" s="56"/>
      <c r="AT67" s="58"/>
      <c r="AU67" s="58"/>
    </row>
    <row r="68" spans="1:47" ht="16.5" hidden="1" thickBot="1" x14ac:dyDescent="0.3">
      <c r="C68" s="430" t="s">
        <v>4</v>
      </c>
      <c r="D68" s="422"/>
      <c r="E68" s="422"/>
      <c r="F68" s="423"/>
      <c r="G68" s="94"/>
      <c r="H68" s="95"/>
      <c r="I68" s="425"/>
      <c r="J68" s="425"/>
      <c r="K68" s="425"/>
      <c r="L68" s="425"/>
      <c r="M68" s="425"/>
      <c r="N68" s="96"/>
      <c r="O68" s="96"/>
      <c r="P68" s="97"/>
      <c r="Q68" s="97"/>
      <c r="R68" s="97"/>
      <c r="S68" s="422"/>
      <c r="T68" s="422"/>
      <c r="U68" s="422"/>
      <c r="V68" s="422"/>
      <c r="W68" s="423"/>
      <c r="X68" s="424"/>
      <c r="Y68" s="425"/>
      <c r="Z68" s="426"/>
      <c r="AA68" s="98">
        <f>SUM(AA9:AA39)</f>
        <v>136.5</v>
      </c>
      <c r="AB68" s="99">
        <f t="shared" ref="AB68" si="0">SUM(AB9:AB39)</f>
        <v>232.5</v>
      </c>
      <c r="AC68" s="99">
        <f>SUM(AC9:AC39)</f>
        <v>343.5</v>
      </c>
      <c r="AD68" s="98">
        <f t="shared" ref="AD68" si="1">SUM(AD9:AD39)</f>
        <v>213.5</v>
      </c>
    </row>
    <row r="69" spans="1:47" x14ac:dyDescent="0.25">
      <c r="A69" s="10"/>
      <c r="C69" s="100" t="s">
        <v>645</v>
      </c>
      <c r="D69" s="101" t="s">
        <v>646</v>
      </c>
    </row>
    <row r="70" spans="1:47" x14ac:dyDescent="0.25">
      <c r="D70" s="109" t="s">
        <v>672</v>
      </c>
    </row>
  </sheetData>
  <autoFilter ref="A8:AU69"/>
  <mergeCells count="40">
    <mergeCell ref="F1:M1"/>
    <mergeCell ref="E3:F3"/>
    <mergeCell ref="S68:W68"/>
    <mergeCell ref="X68:Z68"/>
    <mergeCell ref="B5:B8"/>
    <mergeCell ref="C68:F68"/>
    <mergeCell ref="I68:M68"/>
    <mergeCell ref="N7:P7"/>
    <mergeCell ref="I5:P6"/>
    <mergeCell ref="I7:M7"/>
    <mergeCell ref="C5:C8"/>
    <mergeCell ref="D5:D8"/>
    <mergeCell ref="Q5:Z6"/>
    <mergeCell ref="Q7:W7"/>
    <mergeCell ref="X7:Z7"/>
    <mergeCell ref="E5:E8"/>
    <mergeCell ref="F5:F8"/>
    <mergeCell ref="G5:G8"/>
    <mergeCell ref="A5:A8"/>
    <mergeCell ref="AB7:AB8"/>
    <mergeCell ref="H5:H8"/>
    <mergeCell ref="AE5:AE8"/>
    <mergeCell ref="AA5:AD6"/>
    <mergeCell ref="AA7:AA8"/>
    <mergeCell ref="AC7:AC8"/>
    <mergeCell ref="AD7:AD8"/>
    <mergeCell ref="AF5:AF8"/>
    <mergeCell ref="AG5:AG8"/>
    <mergeCell ref="AH5:AH8"/>
    <mergeCell ref="AI5:AI8"/>
    <mergeCell ref="AJ5:AJ8"/>
    <mergeCell ref="AK5:AK8"/>
    <mergeCell ref="AR5:AR8"/>
    <mergeCell ref="AT5:AT8"/>
    <mergeCell ref="AU5:AU8"/>
    <mergeCell ref="AL5:AL8"/>
    <mergeCell ref="AM5:AM8"/>
    <mergeCell ref="AN5:AN8"/>
    <mergeCell ref="AO5:AO8"/>
    <mergeCell ref="AQ5:AQ8"/>
  </mergeCells>
  <hyperlinks>
    <hyperlink ref="A43" r:id="rId1"/>
    <hyperlink ref="A45" r:id="rId2"/>
    <hyperlink ref="A49" r:id="rId3"/>
    <hyperlink ref="A52" r:id="rId4"/>
    <hyperlink ref="A54" r:id="rId5"/>
    <hyperlink ref="A66" r:id="rId6"/>
    <hyperlink ref="A62" r:id="rId7"/>
    <hyperlink ref="A57" r:id="rId8"/>
    <hyperlink ref="A47" r:id="rId9" display="thibaut.devillers@neel.cnrs.fr"/>
    <hyperlink ref="A17" r:id="rId10"/>
    <hyperlink ref="A19" r:id="rId11"/>
    <hyperlink ref="A21" r:id="rId12"/>
    <hyperlink ref="A23" r:id="rId13"/>
    <hyperlink ref="A25" r:id="rId14"/>
    <hyperlink ref="A31" r:id="rId15"/>
    <hyperlink ref="A33" r:id="rId16"/>
    <hyperlink ref="A37" r:id="rId17"/>
    <hyperlink ref="A41" r:id="rId18"/>
    <hyperlink ref="A35" r:id="rId19"/>
    <hyperlink ref="A9" r:id="rId20"/>
    <hyperlink ref="A29" r:id="rId21"/>
    <hyperlink ref="A15" r:id="rId22"/>
    <hyperlink ref="A27" r:id="rId23"/>
    <hyperlink ref="A11" r:id="rId24"/>
    <hyperlink ref="A67" r:id="rId25"/>
    <hyperlink ref="A59" r:id="rId26"/>
    <hyperlink ref="A39" r:id="rId27"/>
    <hyperlink ref="A13" r:id="rId28"/>
  </hyperlinks>
  <printOptions horizontalCentered="1"/>
  <pageMargins left="0.11811023622047245" right="0.11811023622047245" top="0.35433070866141736" bottom="0.35433070866141736" header="0.31496062992125984" footer="0.31496062992125984"/>
  <pageSetup paperSize="9" scale="25" orientation="landscape" cellComments="asDisplayed" r:id="rId29"/>
  <drawing r:id="rId30"/>
  <legacy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113"/>
  <sheetViews>
    <sheetView topLeftCell="C5" zoomScaleNormal="100" workbookViewId="0">
      <pane xSplit="8835" ySplit="2670" topLeftCell="A89" activePane="bottomRight"/>
      <selection activeCell="C5" sqref="A1:XFD1048576"/>
      <selection pane="topRight" activeCell="B5" sqref="B1:B1048576"/>
      <selection pane="bottomLeft" activeCell="C117" sqref="C117"/>
      <selection pane="bottomRight" activeCell="C113" sqref="C113"/>
    </sheetView>
  </sheetViews>
  <sheetFormatPr baseColWidth="10" defaultColWidth="10.7109375" defaultRowHeight="15.75" x14ac:dyDescent="0.25"/>
  <cols>
    <col min="1" max="1" width="33" style="4" customWidth="1"/>
    <col min="2" max="2" width="11.42578125" style="4" hidden="1" customWidth="1"/>
    <col min="3" max="3" width="80.42578125" style="10" customWidth="1"/>
    <col min="4" max="4" width="10.5703125" style="11" customWidth="1"/>
    <col min="5" max="5" width="10" style="11" customWidth="1"/>
    <col min="6" max="6" width="7.140625" style="11" customWidth="1"/>
    <col min="7" max="7" width="6.85546875" style="11" customWidth="1"/>
    <col min="8" max="8" width="11.42578125" style="11" customWidth="1"/>
    <col min="9" max="9" width="20.85546875" style="11" customWidth="1"/>
    <col min="10" max="10" width="8.5703125" style="14" customWidth="1"/>
    <col min="11" max="11" width="9.28515625" style="11" customWidth="1"/>
    <col min="12" max="12" width="7.140625" style="11" customWidth="1"/>
    <col min="13" max="15" width="8.5703125" style="14" customWidth="1"/>
    <col min="16" max="16" width="8.5703125" style="11" customWidth="1"/>
    <col min="17" max="17" width="8.140625" style="11" customWidth="1"/>
    <col min="18" max="19" width="6.85546875" style="11" customWidth="1"/>
    <col min="20" max="20" width="6.85546875" style="14" customWidth="1"/>
    <col min="21" max="21" width="10.7109375" style="10"/>
    <col min="22" max="22" width="7.140625" style="168" customWidth="1"/>
    <col min="23" max="25" width="11.42578125" style="14"/>
    <col min="26" max="30" width="11.42578125" style="11"/>
    <col min="31" max="41" width="10.7109375" style="11" customWidth="1"/>
    <col min="42" max="42" width="10.7109375" style="10" customWidth="1"/>
    <col min="43" max="43" width="11.42578125" style="11" customWidth="1"/>
    <col min="44" max="44" width="11.42578125" style="15" customWidth="1"/>
    <col min="45" max="45" width="11.42578125" style="11" customWidth="1"/>
    <col min="46" max="47" width="11.42578125" style="16" customWidth="1"/>
    <col min="48" max="55" width="10.7109375" style="10" customWidth="1"/>
    <col min="56" max="16384" width="10.7109375" style="10"/>
  </cols>
  <sheetData>
    <row r="1" spans="1:47" ht="15" customHeight="1" x14ac:dyDescent="0.25">
      <c r="F1" s="420" t="s">
        <v>29</v>
      </c>
      <c r="G1" s="420"/>
      <c r="H1" s="420"/>
      <c r="I1" s="420"/>
      <c r="J1" s="420"/>
      <c r="K1" s="420"/>
      <c r="L1" s="420"/>
      <c r="M1" s="420"/>
      <c r="N1" s="12"/>
      <c r="O1" s="12"/>
      <c r="P1" s="13"/>
      <c r="V1" s="165"/>
    </row>
    <row r="2" spans="1:47" ht="15" customHeight="1" x14ac:dyDescent="0.25">
      <c r="F2" s="13"/>
      <c r="G2" s="13"/>
      <c r="H2" s="13"/>
      <c r="I2" s="13"/>
      <c r="J2" s="12"/>
      <c r="K2" s="13"/>
      <c r="L2" s="13"/>
      <c r="M2" s="12"/>
      <c r="N2" s="12"/>
      <c r="O2" s="12"/>
      <c r="P2" s="13"/>
      <c r="V2" s="161"/>
    </row>
    <row r="3" spans="1:47" x14ac:dyDescent="0.25">
      <c r="C3" s="17"/>
      <c r="D3" s="18"/>
      <c r="E3" s="421" t="s">
        <v>35</v>
      </c>
      <c r="F3" s="421"/>
      <c r="G3" s="19" t="s">
        <v>47</v>
      </c>
      <c r="H3" s="19"/>
      <c r="I3" s="19"/>
      <c r="J3" s="20"/>
      <c r="K3" s="19"/>
      <c r="L3" s="19"/>
      <c r="M3" s="20" t="s">
        <v>28</v>
      </c>
      <c r="N3" s="20"/>
      <c r="O3" s="20"/>
      <c r="P3" s="19" t="s">
        <v>48</v>
      </c>
      <c r="V3" s="166"/>
    </row>
    <row r="4" spans="1:47" ht="19.5" customHeight="1" thickBot="1" x14ac:dyDescent="0.3">
      <c r="C4" s="17"/>
      <c r="D4" s="18"/>
      <c r="E4" s="18"/>
      <c r="F4" s="18"/>
      <c r="G4" s="18"/>
      <c r="H4" s="18"/>
      <c r="I4" s="18"/>
      <c r="J4" s="21"/>
      <c r="K4" s="18"/>
      <c r="L4" s="18"/>
      <c r="M4" s="21"/>
      <c r="N4" s="21"/>
      <c r="O4" s="21"/>
      <c r="P4" s="18"/>
      <c r="Q4" s="18"/>
      <c r="R4" s="18"/>
      <c r="S4" s="18"/>
      <c r="T4" s="21"/>
      <c r="V4" s="167"/>
    </row>
    <row r="5" spans="1:47" ht="15" customHeight="1" x14ac:dyDescent="0.25">
      <c r="A5" s="415" t="s">
        <v>49</v>
      </c>
      <c r="B5" s="427" t="s">
        <v>50</v>
      </c>
      <c r="C5" s="440" t="s">
        <v>38</v>
      </c>
      <c r="D5" s="409" t="s">
        <v>36</v>
      </c>
      <c r="E5" s="409" t="s">
        <v>2</v>
      </c>
      <c r="F5" s="409" t="s">
        <v>0</v>
      </c>
      <c r="G5" s="412" t="s">
        <v>1</v>
      </c>
      <c r="H5" s="409" t="s">
        <v>30</v>
      </c>
      <c r="I5" s="434" t="s">
        <v>39</v>
      </c>
      <c r="J5" s="435"/>
      <c r="K5" s="435"/>
      <c r="L5" s="435"/>
      <c r="M5" s="435"/>
      <c r="N5" s="435"/>
      <c r="O5" s="435"/>
      <c r="P5" s="436"/>
      <c r="Q5" s="434" t="s">
        <v>39</v>
      </c>
      <c r="R5" s="435"/>
      <c r="S5" s="435"/>
      <c r="T5" s="435"/>
      <c r="U5" s="435"/>
      <c r="V5" s="435"/>
      <c r="W5" s="435"/>
      <c r="X5" s="435"/>
      <c r="Y5" s="435"/>
      <c r="Z5" s="436"/>
      <c r="AA5" s="397" t="s">
        <v>3</v>
      </c>
      <c r="AB5" s="398"/>
      <c r="AC5" s="398"/>
      <c r="AD5" s="399"/>
      <c r="AE5" s="394" t="s">
        <v>112</v>
      </c>
      <c r="AF5" s="385" t="s">
        <v>113</v>
      </c>
      <c r="AG5" s="385" t="s">
        <v>114</v>
      </c>
      <c r="AH5" s="385" t="s">
        <v>115</v>
      </c>
      <c r="AI5" s="385" t="s">
        <v>116</v>
      </c>
      <c r="AJ5" s="385" t="s">
        <v>138</v>
      </c>
      <c r="AK5" s="385" t="s">
        <v>647</v>
      </c>
      <c r="AL5" s="385" t="s">
        <v>117</v>
      </c>
      <c r="AM5" s="385" t="s">
        <v>689</v>
      </c>
      <c r="AN5" s="385" t="s">
        <v>119</v>
      </c>
      <c r="AO5" s="390" t="s">
        <v>120</v>
      </c>
      <c r="AQ5" s="393" t="s">
        <v>139</v>
      </c>
      <c r="AR5" s="388" t="s">
        <v>142</v>
      </c>
      <c r="AT5" s="389" t="s">
        <v>140</v>
      </c>
      <c r="AU5" s="389" t="s">
        <v>141</v>
      </c>
    </row>
    <row r="6" spans="1:47" ht="15.75" customHeight="1" thickBot="1" x14ac:dyDescent="0.3">
      <c r="A6" s="416"/>
      <c r="B6" s="428"/>
      <c r="C6" s="441"/>
      <c r="D6" s="410"/>
      <c r="E6" s="410"/>
      <c r="F6" s="410"/>
      <c r="G6" s="413"/>
      <c r="H6" s="413"/>
      <c r="I6" s="437"/>
      <c r="J6" s="438"/>
      <c r="K6" s="438"/>
      <c r="L6" s="438"/>
      <c r="M6" s="438"/>
      <c r="N6" s="438"/>
      <c r="O6" s="438"/>
      <c r="P6" s="439"/>
      <c r="Q6" s="437"/>
      <c r="R6" s="438"/>
      <c r="S6" s="438"/>
      <c r="T6" s="438"/>
      <c r="U6" s="438"/>
      <c r="V6" s="438"/>
      <c r="W6" s="438"/>
      <c r="X6" s="438"/>
      <c r="Y6" s="438"/>
      <c r="Z6" s="439"/>
      <c r="AA6" s="400"/>
      <c r="AB6" s="401"/>
      <c r="AC6" s="401"/>
      <c r="AD6" s="402"/>
      <c r="AE6" s="395"/>
      <c r="AF6" s="386"/>
      <c r="AG6" s="386"/>
      <c r="AH6" s="386"/>
      <c r="AI6" s="386"/>
      <c r="AJ6" s="386"/>
      <c r="AK6" s="386"/>
      <c r="AL6" s="386"/>
      <c r="AM6" s="386"/>
      <c r="AN6" s="386"/>
      <c r="AO6" s="391"/>
      <c r="AQ6" s="393"/>
      <c r="AR6" s="388"/>
      <c r="AT6" s="389"/>
      <c r="AU6" s="389"/>
    </row>
    <row r="7" spans="1:47" ht="15.75" customHeight="1" thickBot="1" x14ac:dyDescent="0.3">
      <c r="A7" s="416"/>
      <c r="B7" s="428"/>
      <c r="C7" s="441"/>
      <c r="D7" s="410"/>
      <c r="E7" s="410"/>
      <c r="F7" s="410"/>
      <c r="G7" s="413"/>
      <c r="H7" s="413"/>
      <c r="I7" s="431" t="s">
        <v>34</v>
      </c>
      <c r="J7" s="432"/>
      <c r="K7" s="432"/>
      <c r="L7" s="432"/>
      <c r="M7" s="432"/>
      <c r="N7" s="431" t="s">
        <v>40</v>
      </c>
      <c r="O7" s="432"/>
      <c r="P7" s="433"/>
      <c r="Q7" s="443" t="s">
        <v>26</v>
      </c>
      <c r="R7" s="444"/>
      <c r="S7" s="444"/>
      <c r="T7" s="444"/>
      <c r="U7" s="444"/>
      <c r="V7" s="444"/>
      <c r="W7" s="444"/>
      <c r="X7" s="443" t="s">
        <v>40</v>
      </c>
      <c r="Y7" s="444"/>
      <c r="Z7" s="445"/>
      <c r="AA7" s="403" t="s">
        <v>5</v>
      </c>
      <c r="AB7" s="418" t="s">
        <v>7</v>
      </c>
      <c r="AC7" s="405" t="s">
        <v>6</v>
      </c>
      <c r="AD7" s="407" t="s">
        <v>8</v>
      </c>
      <c r="AE7" s="395"/>
      <c r="AF7" s="386"/>
      <c r="AG7" s="386"/>
      <c r="AH7" s="386"/>
      <c r="AI7" s="386"/>
      <c r="AJ7" s="386"/>
      <c r="AK7" s="386"/>
      <c r="AL7" s="386"/>
      <c r="AM7" s="386"/>
      <c r="AN7" s="386"/>
      <c r="AO7" s="391"/>
      <c r="AQ7" s="393"/>
      <c r="AR7" s="388"/>
      <c r="AT7" s="389"/>
      <c r="AU7" s="389"/>
    </row>
    <row r="8" spans="1:47" ht="72" customHeight="1" x14ac:dyDescent="0.25">
      <c r="A8" s="416"/>
      <c r="B8" s="428"/>
      <c r="C8" s="441"/>
      <c r="D8" s="410"/>
      <c r="E8" s="410"/>
      <c r="F8" s="410"/>
      <c r="G8" s="413"/>
      <c r="H8" s="413"/>
      <c r="I8" s="137" t="s">
        <v>41</v>
      </c>
      <c r="J8" s="23" t="s">
        <v>31</v>
      </c>
      <c r="K8" s="138" t="s">
        <v>42</v>
      </c>
      <c r="L8" s="139" t="s">
        <v>37</v>
      </c>
      <c r="M8" s="140" t="s">
        <v>32</v>
      </c>
      <c r="N8" s="141" t="s">
        <v>27</v>
      </c>
      <c r="O8" s="142" t="s">
        <v>10</v>
      </c>
      <c r="P8" s="143" t="s">
        <v>9</v>
      </c>
      <c r="Q8" s="144" t="s">
        <v>43</v>
      </c>
      <c r="R8" s="145" t="s">
        <v>46</v>
      </c>
      <c r="S8" s="146" t="s">
        <v>44</v>
      </c>
      <c r="T8" s="147" t="s">
        <v>31</v>
      </c>
      <c r="U8" s="148" t="s">
        <v>45</v>
      </c>
      <c r="V8" s="164" t="s">
        <v>37</v>
      </c>
      <c r="W8" s="149" t="s">
        <v>33</v>
      </c>
      <c r="X8" s="141" t="s">
        <v>27</v>
      </c>
      <c r="Y8" s="142" t="s">
        <v>10</v>
      </c>
      <c r="Z8" s="150" t="s">
        <v>9</v>
      </c>
      <c r="AA8" s="455"/>
      <c r="AB8" s="452"/>
      <c r="AC8" s="453"/>
      <c r="AD8" s="454"/>
      <c r="AE8" s="395"/>
      <c r="AF8" s="386"/>
      <c r="AG8" s="386"/>
      <c r="AH8" s="386"/>
      <c r="AI8" s="386"/>
      <c r="AJ8" s="386"/>
      <c r="AK8" s="386"/>
      <c r="AL8" s="386"/>
      <c r="AM8" s="386"/>
      <c r="AN8" s="386"/>
      <c r="AO8" s="391"/>
      <c r="AQ8" s="393"/>
      <c r="AR8" s="388"/>
      <c r="AT8" s="389"/>
      <c r="AU8" s="389"/>
    </row>
    <row r="9" spans="1:47" s="55" customFormat="1" x14ac:dyDescent="0.25">
      <c r="A9" s="241" t="s">
        <v>515</v>
      </c>
      <c r="B9" s="111" t="s">
        <v>636</v>
      </c>
      <c r="C9" s="195" t="s">
        <v>190</v>
      </c>
      <c r="D9" s="123" t="s">
        <v>60</v>
      </c>
      <c r="E9" s="123" t="s">
        <v>159</v>
      </c>
      <c r="F9" s="123" t="s">
        <v>77</v>
      </c>
      <c r="G9" s="123">
        <v>6</v>
      </c>
      <c r="H9" s="123">
        <v>2</v>
      </c>
      <c r="I9" s="275" t="s">
        <v>121</v>
      </c>
      <c r="J9" s="126">
        <v>0.3</v>
      </c>
      <c r="K9" s="114" t="s">
        <v>129</v>
      </c>
      <c r="L9" s="116" t="s">
        <v>133</v>
      </c>
      <c r="M9" s="115">
        <v>0.5</v>
      </c>
      <c r="N9" s="197"/>
      <c r="O9" s="197"/>
      <c r="P9" s="198" t="s">
        <v>60</v>
      </c>
      <c r="Q9" s="129"/>
      <c r="R9" s="118"/>
      <c r="S9" s="114" t="s">
        <v>136</v>
      </c>
      <c r="T9" s="243">
        <v>0.3</v>
      </c>
      <c r="U9" s="124" t="s">
        <v>129</v>
      </c>
      <c r="V9" s="116" t="s">
        <v>133</v>
      </c>
      <c r="W9" s="132">
        <v>0.5</v>
      </c>
      <c r="X9" s="199"/>
      <c r="Y9" s="197"/>
      <c r="Z9" s="200" t="s">
        <v>60</v>
      </c>
      <c r="AA9" s="120">
        <v>22.5</v>
      </c>
      <c r="AB9" s="122"/>
      <c r="AC9" s="136">
        <v>34.5</v>
      </c>
      <c r="AD9" s="200"/>
      <c r="AE9" s="120" t="s">
        <v>52</v>
      </c>
      <c r="AF9" s="122"/>
      <c r="AG9" s="122" t="s">
        <v>60</v>
      </c>
      <c r="AH9" s="122"/>
      <c r="AI9" s="122"/>
      <c r="AJ9" s="122"/>
      <c r="AK9" s="122"/>
      <c r="AL9" s="122"/>
      <c r="AM9" s="122"/>
      <c r="AN9" s="122"/>
      <c r="AO9" s="121"/>
      <c r="AQ9" s="56">
        <f>SUM(AA9:AD9)</f>
        <v>57</v>
      </c>
      <c r="AR9" s="57">
        <f>AQ9/G9</f>
        <v>9.5</v>
      </c>
      <c r="AS9" s="56"/>
      <c r="AT9" s="58">
        <f>J9+J10+M9</f>
        <v>1</v>
      </c>
      <c r="AU9" s="58">
        <f>T9+T10+W9</f>
        <v>1</v>
      </c>
    </row>
    <row r="10" spans="1:47" s="55" customFormat="1" x14ac:dyDescent="0.25">
      <c r="A10" s="267"/>
      <c r="B10" s="186"/>
      <c r="C10" s="187"/>
      <c r="D10" s="35"/>
      <c r="E10" s="35"/>
      <c r="F10" s="49"/>
      <c r="G10" s="60"/>
      <c r="H10" s="35"/>
      <c r="I10" s="38" t="s">
        <v>121</v>
      </c>
      <c r="J10" s="206">
        <v>0.2</v>
      </c>
      <c r="K10" s="63"/>
      <c r="L10" s="188"/>
      <c r="M10" s="189"/>
      <c r="N10" s="72"/>
      <c r="O10" s="72"/>
      <c r="P10" s="43"/>
      <c r="Q10" s="190"/>
      <c r="R10" s="191"/>
      <c r="S10" s="63" t="s">
        <v>136</v>
      </c>
      <c r="T10" s="70">
        <v>0.2</v>
      </c>
      <c r="U10" s="192"/>
      <c r="V10" s="188"/>
      <c r="W10" s="70"/>
      <c r="X10" s="71"/>
      <c r="Y10" s="72"/>
      <c r="Z10" s="73"/>
      <c r="AA10" s="193"/>
      <c r="AB10" s="76"/>
      <c r="AC10" s="76"/>
      <c r="AD10" s="77"/>
      <c r="AE10" s="54" t="s">
        <v>52</v>
      </c>
      <c r="AF10" s="52"/>
      <c r="AG10" s="52" t="s">
        <v>60</v>
      </c>
      <c r="AH10" s="52"/>
      <c r="AI10" s="52"/>
      <c r="AJ10" s="52"/>
      <c r="AK10" s="52"/>
      <c r="AL10" s="52"/>
      <c r="AM10" s="52"/>
      <c r="AN10" s="52"/>
      <c r="AO10" s="53"/>
      <c r="AQ10" s="56"/>
      <c r="AR10" s="57"/>
      <c r="AS10" s="56"/>
      <c r="AT10" s="58"/>
      <c r="AU10" s="58"/>
    </row>
    <row r="11" spans="1:47" s="55" customFormat="1" ht="15" x14ac:dyDescent="0.25">
      <c r="A11" s="241" t="s">
        <v>554</v>
      </c>
      <c r="B11" s="276"/>
      <c r="C11" s="195" t="s">
        <v>191</v>
      </c>
      <c r="D11" s="123" t="s">
        <v>60</v>
      </c>
      <c r="E11" s="123" t="s">
        <v>160</v>
      </c>
      <c r="F11" s="113" t="s">
        <v>77</v>
      </c>
      <c r="G11" s="123">
        <v>6</v>
      </c>
      <c r="H11" s="113">
        <v>2</v>
      </c>
      <c r="I11" s="114" t="s">
        <v>121</v>
      </c>
      <c r="J11" s="126">
        <v>0.25</v>
      </c>
      <c r="K11" s="114" t="s">
        <v>129</v>
      </c>
      <c r="L11" s="116" t="s">
        <v>131</v>
      </c>
      <c r="M11" s="115">
        <v>0.5</v>
      </c>
      <c r="N11" s="197"/>
      <c r="O11" s="197"/>
      <c r="P11" s="198" t="s">
        <v>60</v>
      </c>
      <c r="Q11" s="129"/>
      <c r="R11" s="118"/>
      <c r="S11" s="114" t="s">
        <v>136</v>
      </c>
      <c r="T11" s="131">
        <v>0.25</v>
      </c>
      <c r="U11" s="114" t="s">
        <v>129</v>
      </c>
      <c r="V11" s="116" t="s">
        <v>131</v>
      </c>
      <c r="W11" s="115">
        <v>0.5</v>
      </c>
      <c r="X11" s="199"/>
      <c r="Y11" s="197"/>
      <c r="Z11" s="200" t="s">
        <v>60</v>
      </c>
      <c r="AA11" s="135">
        <v>39</v>
      </c>
      <c r="AB11" s="136"/>
      <c r="AC11" s="136">
        <v>13</v>
      </c>
      <c r="AD11" s="134"/>
      <c r="AE11" s="120" t="s">
        <v>52</v>
      </c>
      <c r="AF11" s="122"/>
      <c r="AG11" s="122" t="s">
        <v>60</v>
      </c>
      <c r="AH11" s="122"/>
      <c r="AI11" s="122"/>
      <c r="AJ11" s="122"/>
      <c r="AK11" s="122"/>
      <c r="AL11" s="122"/>
      <c r="AM11" s="122"/>
      <c r="AN11" s="122"/>
      <c r="AO11" s="121"/>
      <c r="AQ11" s="56">
        <f>SUM(AA11:AD11)</f>
        <v>52</v>
      </c>
      <c r="AR11" s="57">
        <f>AQ11/G11</f>
        <v>8.6666666666666661</v>
      </c>
      <c r="AS11" s="56"/>
      <c r="AT11" s="58">
        <f>J11+J12+M11</f>
        <v>1</v>
      </c>
      <c r="AU11" s="58">
        <f>T11+T12+W11</f>
        <v>1</v>
      </c>
    </row>
    <row r="12" spans="1:47" s="55" customFormat="1" x14ac:dyDescent="0.25">
      <c r="A12" s="262"/>
      <c r="B12" s="202"/>
      <c r="C12" s="203"/>
      <c r="D12" s="204"/>
      <c r="E12" s="204"/>
      <c r="F12" s="79"/>
      <c r="G12" s="79"/>
      <c r="H12" s="79"/>
      <c r="I12" s="81" t="s">
        <v>121</v>
      </c>
      <c r="J12" s="82">
        <v>0.25</v>
      </c>
      <c r="K12" s="81"/>
      <c r="L12" s="229"/>
      <c r="M12" s="82"/>
      <c r="N12" s="207"/>
      <c r="O12" s="207"/>
      <c r="P12" s="208"/>
      <c r="Q12" s="83"/>
      <c r="R12" s="84"/>
      <c r="S12" s="81" t="s">
        <v>136</v>
      </c>
      <c r="T12" s="263">
        <v>0.25</v>
      </c>
      <c r="U12" s="81"/>
      <c r="V12" s="229"/>
      <c r="W12" s="231"/>
      <c r="X12" s="209"/>
      <c r="Y12" s="207"/>
      <c r="Z12" s="80"/>
      <c r="AA12" s="85"/>
      <c r="AB12" s="86"/>
      <c r="AC12" s="86"/>
      <c r="AD12" s="80"/>
      <c r="AE12" s="88" t="s">
        <v>52</v>
      </c>
      <c r="AF12" s="89"/>
      <c r="AG12" s="89" t="s">
        <v>60</v>
      </c>
      <c r="AH12" s="89"/>
      <c r="AI12" s="89"/>
      <c r="AJ12" s="89"/>
      <c r="AK12" s="89"/>
      <c r="AL12" s="89"/>
      <c r="AM12" s="89"/>
      <c r="AN12" s="89"/>
      <c r="AO12" s="90"/>
      <c r="AQ12" s="56"/>
      <c r="AR12" s="57"/>
      <c r="AS12" s="56"/>
      <c r="AT12" s="58"/>
      <c r="AU12" s="58"/>
    </row>
    <row r="13" spans="1:47" s="55" customFormat="1" x14ac:dyDescent="0.25">
      <c r="A13" s="241" t="s">
        <v>555</v>
      </c>
      <c r="B13" s="111" t="s">
        <v>636</v>
      </c>
      <c r="C13" s="195" t="s">
        <v>192</v>
      </c>
      <c r="D13" s="123" t="s">
        <v>60</v>
      </c>
      <c r="E13" s="123" t="s">
        <v>161</v>
      </c>
      <c r="F13" s="200" t="s">
        <v>52</v>
      </c>
      <c r="G13" s="123">
        <v>6</v>
      </c>
      <c r="H13" s="123">
        <v>2</v>
      </c>
      <c r="I13" s="114" t="s">
        <v>121</v>
      </c>
      <c r="J13" s="115">
        <v>0.25</v>
      </c>
      <c r="K13" s="124" t="s">
        <v>129</v>
      </c>
      <c r="L13" s="116" t="s">
        <v>131</v>
      </c>
      <c r="M13" s="115">
        <v>0.5</v>
      </c>
      <c r="N13" s="197"/>
      <c r="O13" s="197"/>
      <c r="P13" s="198" t="s">
        <v>60</v>
      </c>
      <c r="Q13" s="129"/>
      <c r="R13" s="118"/>
      <c r="S13" s="114" t="s">
        <v>136</v>
      </c>
      <c r="T13" s="115">
        <v>0.25</v>
      </c>
      <c r="U13" s="114" t="s">
        <v>129</v>
      </c>
      <c r="V13" s="116" t="s">
        <v>131</v>
      </c>
      <c r="W13" s="119">
        <v>0.5</v>
      </c>
      <c r="X13" s="199"/>
      <c r="Y13" s="197"/>
      <c r="Z13" s="200" t="s">
        <v>60</v>
      </c>
      <c r="AA13" s="135">
        <v>22.5</v>
      </c>
      <c r="AB13" s="136"/>
      <c r="AC13" s="136">
        <v>34.5</v>
      </c>
      <c r="AD13" s="134"/>
      <c r="AE13" s="120"/>
      <c r="AF13" s="122" t="s">
        <v>52</v>
      </c>
      <c r="AG13" s="122"/>
      <c r="AH13" s="122" t="s">
        <v>52</v>
      </c>
      <c r="AI13" s="122"/>
      <c r="AJ13" s="122"/>
      <c r="AK13" s="122"/>
      <c r="AL13" s="122"/>
      <c r="AM13" s="122"/>
      <c r="AN13" s="122"/>
      <c r="AO13" s="121"/>
      <c r="AQ13" s="56">
        <f>SUM(AA13:AD13)</f>
        <v>57</v>
      </c>
      <c r="AR13" s="57">
        <f>AQ13/G13</f>
        <v>9.5</v>
      </c>
      <c r="AS13" s="56"/>
      <c r="AT13" s="58">
        <f>J13+J14+M13</f>
        <v>1</v>
      </c>
      <c r="AU13" s="58">
        <f>T13+T14+W13</f>
        <v>1</v>
      </c>
    </row>
    <row r="14" spans="1:47" s="55" customFormat="1" x14ac:dyDescent="0.25">
      <c r="A14" s="262"/>
      <c r="B14" s="202"/>
      <c r="C14" s="224"/>
      <c r="D14" s="35"/>
      <c r="E14" s="60"/>
      <c r="F14" s="60"/>
      <c r="G14" s="35"/>
      <c r="H14" s="35"/>
      <c r="I14" s="63" t="s">
        <v>121</v>
      </c>
      <c r="J14" s="189">
        <v>0.25</v>
      </c>
      <c r="K14" s="63"/>
      <c r="L14" s="188"/>
      <c r="M14" s="189"/>
      <c r="N14" s="72"/>
      <c r="O14" s="72"/>
      <c r="P14" s="43"/>
      <c r="Q14" s="190"/>
      <c r="R14" s="191"/>
      <c r="S14" s="63" t="s">
        <v>136</v>
      </c>
      <c r="T14" s="189">
        <v>0.25</v>
      </c>
      <c r="U14" s="63"/>
      <c r="V14" s="188"/>
      <c r="W14" s="70"/>
      <c r="X14" s="71"/>
      <c r="Y14" s="72"/>
      <c r="Z14" s="73"/>
      <c r="AA14" s="193"/>
      <c r="AB14" s="76"/>
      <c r="AC14" s="76"/>
      <c r="AD14" s="73"/>
      <c r="AE14" s="54"/>
      <c r="AF14" s="52" t="s">
        <v>52</v>
      </c>
      <c r="AG14" s="52"/>
      <c r="AH14" s="52" t="s">
        <v>52</v>
      </c>
      <c r="AI14" s="52"/>
      <c r="AJ14" s="52"/>
      <c r="AK14" s="52"/>
      <c r="AL14" s="52"/>
      <c r="AM14" s="52"/>
      <c r="AN14" s="52"/>
      <c r="AO14" s="53"/>
      <c r="AQ14" s="56"/>
      <c r="AR14" s="57"/>
      <c r="AS14" s="56"/>
      <c r="AT14" s="58"/>
      <c r="AU14" s="58"/>
    </row>
    <row r="15" spans="1:47" s="55" customFormat="1" ht="15" x14ac:dyDescent="0.25">
      <c r="A15" s="241" t="s">
        <v>554</v>
      </c>
      <c r="B15" s="276"/>
      <c r="C15" s="195" t="s">
        <v>193</v>
      </c>
      <c r="D15" s="113" t="s">
        <v>60</v>
      </c>
      <c r="E15" s="113" t="s">
        <v>162</v>
      </c>
      <c r="F15" s="123" t="s">
        <v>52</v>
      </c>
      <c r="G15" s="113">
        <v>6</v>
      </c>
      <c r="H15" s="123">
        <v>2</v>
      </c>
      <c r="I15" s="124" t="s">
        <v>121</v>
      </c>
      <c r="J15" s="115">
        <v>0.25</v>
      </c>
      <c r="K15" s="124" t="s">
        <v>129</v>
      </c>
      <c r="L15" s="125" t="s">
        <v>131</v>
      </c>
      <c r="M15" s="126">
        <v>0.5</v>
      </c>
      <c r="N15" s="127"/>
      <c r="O15" s="127"/>
      <c r="P15" s="198" t="s">
        <v>60</v>
      </c>
      <c r="Q15" s="129"/>
      <c r="R15" s="130"/>
      <c r="S15" s="124" t="s">
        <v>136</v>
      </c>
      <c r="T15" s="131">
        <v>0.25</v>
      </c>
      <c r="U15" s="124" t="s">
        <v>129</v>
      </c>
      <c r="V15" s="125" t="s">
        <v>131</v>
      </c>
      <c r="W15" s="132">
        <v>0.5</v>
      </c>
      <c r="X15" s="133"/>
      <c r="Y15" s="127"/>
      <c r="Z15" s="134" t="s">
        <v>60</v>
      </c>
      <c r="AA15" s="135">
        <v>39</v>
      </c>
      <c r="AB15" s="136"/>
      <c r="AC15" s="136">
        <v>13</v>
      </c>
      <c r="AD15" s="200"/>
      <c r="AE15" s="120"/>
      <c r="AF15" s="122" t="s">
        <v>52</v>
      </c>
      <c r="AG15" s="122"/>
      <c r="AH15" s="122" t="s">
        <v>52</v>
      </c>
      <c r="AI15" s="122"/>
      <c r="AJ15" s="122"/>
      <c r="AK15" s="122"/>
      <c r="AL15" s="122"/>
      <c r="AM15" s="122"/>
      <c r="AN15" s="122"/>
      <c r="AO15" s="121"/>
      <c r="AQ15" s="56">
        <f>SUM(AA15:AD15)</f>
        <v>52</v>
      </c>
      <c r="AR15" s="57">
        <f>AQ15/G15</f>
        <v>8.6666666666666661</v>
      </c>
      <c r="AS15" s="56"/>
      <c r="AT15" s="58">
        <f>J15+J16+M15</f>
        <v>1</v>
      </c>
      <c r="AU15" s="58">
        <f>T15+T16+W15</f>
        <v>1</v>
      </c>
    </row>
    <row r="16" spans="1:47" s="55" customFormat="1" x14ac:dyDescent="0.25">
      <c r="A16" s="267"/>
      <c r="B16" s="240"/>
      <c r="C16" s="203"/>
      <c r="D16" s="204"/>
      <c r="E16" s="79"/>
      <c r="F16" s="79"/>
      <c r="G16" s="79"/>
      <c r="H16" s="204"/>
      <c r="I16" s="214" t="s">
        <v>121</v>
      </c>
      <c r="J16" s="82">
        <v>0.25</v>
      </c>
      <c r="K16" s="214"/>
      <c r="L16" s="215"/>
      <c r="M16" s="82"/>
      <c r="N16" s="217"/>
      <c r="O16" s="217"/>
      <c r="P16" s="208"/>
      <c r="Q16" s="83"/>
      <c r="R16" s="219"/>
      <c r="S16" s="214" t="s">
        <v>136</v>
      </c>
      <c r="T16" s="231">
        <v>0.25</v>
      </c>
      <c r="U16" s="277"/>
      <c r="V16" s="215"/>
      <c r="W16" s="216"/>
      <c r="X16" s="221"/>
      <c r="Y16" s="217"/>
      <c r="Z16" s="213"/>
      <c r="AA16" s="88"/>
      <c r="AB16" s="89"/>
      <c r="AC16" s="86"/>
      <c r="AD16" s="87"/>
      <c r="AE16" s="88"/>
      <c r="AF16" s="89" t="s">
        <v>52</v>
      </c>
      <c r="AG16" s="89"/>
      <c r="AH16" s="89" t="s">
        <v>52</v>
      </c>
      <c r="AI16" s="89"/>
      <c r="AJ16" s="89"/>
      <c r="AK16" s="89"/>
      <c r="AL16" s="89"/>
      <c r="AM16" s="89"/>
      <c r="AN16" s="89"/>
      <c r="AO16" s="90"/>
      <c r="AQ16" s="56"/>
      <c r="AR16" s="57"/>
      <c r="AS16" s="56"/>
      <c r="AT16" s="58"/>
      <c r="AU16" s="58"/>
    </row>
    <row r="17" spans="1:47" s="55" customFormat="1" x14ac:dyDescent="0.25">
      <c r="A17" s="241" t="s">
        <v>556</v>
      </c>
      <c r="B17" s="111" t="s">
        <v>627</v>
      </c>
      <c r="C17" s="112" t="s">
        <v>194</v>
      </c>
      <c r="D17" s="113" t="s">
        <v>60</v>
      </c>
      <c r="E17" s="113" t="s">
        <v>163</v>
      </c>
      <c r="F17" s="123" t="s">
        <v>77</v>
      </c>
      <c r="G17" s="113">
        <v>6</v>
      </c>
      <c r="H17" s="113">
        <v>2</v>
      </c>
      <c r="I17" s="124" t="s">
        <v>235</v>
      </c>
      <c r="J17" s="115">
        <v>0.2</v>
      </c>
      <c r="K17" s="114" t="s">
        <v>129</v>
      </c>
      <c r="L17" s="116" t="s">
        <v>131</v>
      </c>
      <c r="M17" s="115">
        <v>0.5</v>
      </c>
      <c r="N17" s="197">
        <v>0.2</v>
      </c>
      <c r="O17" s="197">
        <v>0.8</v>
      </c>
      <c r="P17" s="198"/>
      <c r="Q17" s="129"/>
      <c r="R17" s="118"/>
      <c r="S17" s="114" t="s">
        <v>136</v>
      </c>
      <c r="T17" s="131">
        <v>0.2</v>
      </c>
      <c r="U17" s="124" t="s">
        <v>129</v>
      </c>
      <c r="V17" s="116" t="s">
        <v>131</v>
      </c>
      <c r="W17" s="119">
        <v>0.5</v>
      </c>
      <c r="X17" s="199">
        <v>0.2</v>
      </c>
      <c r="Y17" s="197">
        <v>0.8</v>
      </c>
      <c r="Z17" s="200"/>
      <c r="AA17" s="135">
        <v>22.5</v>
      </c>
      <c r="AB17" s="122"/>
      <c r="AC17" s="136">
        <v>19.5</v>
      </c>
      <c r="AD17" s="121">
        <v>14</v>
      </c>
      <c r="AE17" s="120" t="s">
        <v>60</v>
      </c>
      <c r="AF17" s="122"/>
      <c r="AG17" s="122" t="s">
        <v>52</v>
      </c>
      <c r="AH17" s="122"/>
      <c r="AI17" s="122" t="s">
        <v>60</v>
      </c>
      <c r="AJ17" s="122"/>
      <c r="AK17" s="122"/>
      <c r="AL17" s="122"/>
      <c r="AM17" s="122"/>
      <c r="AN17" s="122"/>
      <c r="AO17" s="121"/>
      <c r="AQ17" s="56">
        <f>SUM(AA17:AD17)</f>
        <v>56</v>
      </c>
      <c r="AR17" s="57">
        <f>AQ17/G17</f>
        <v>9.3333333333333339</v>
      </c>
      <c r="AS17" s="56"/>
      <c r="AT17" s="58">
        <f>J17+J18+M17</f>
        <v>1</v>
      </c>
      <c r="AU17" s="58">
        <f>T17+T18+W17</f>
        <v>1</v>
      </c>
    </row>
    <row r="18" spans="1:47" s="55" customFormat="1" x14ac:dyDescent="0.25">
      <c r="A18" s="267"/>
      <c r="B18" s="240"/>
      <c r="C18" s="187"/>
      <c r="D18" s="60"/>
      <c r="E18" s="60"/>
      <c r="F18" s="49"/>
      <c r="G18" s="60"/>
      <c r="H18" s="60"/>
      <c r="I18" s="38" t="s">
        <v>121</v>
      </c>
      <c r="J18" s="189">
        <v>0.3</v>
      </c>
      <c r="K18" s="63"/>
      <c r="L18" s="188"/>
      <c r="M18" s="189"/>
      <c r="N18" s="48">
        <v>0</v>
      </c>
      <c r="O18" s="48"/>
      <c r="P18" s="43"/>
      <c r="Q18" s="190"/>
      <c r="R18" s="191"/>
      <c r="S18" s="63" t="s">
        <v>136</v>
      </c>
      <c r="T18" s="70">
        <v>0.3</v>
      </c>
      <c r="U18" s="192"/>
      <c r="V18" s="188"/>
      <c r="W18" s="70"/>
      <c r="X18" s="47">
        <v>0</v>
      </c>
      <c r="Y18" s="48"/>
      <c r="Z18" s="49"/>
      <c r="AA18" s="54"/>
      <c r="AB18" s="76"/>
      <c r="AC18" s="76"/>
      <c r="AD18" s="77"/>
      <c r="AE18" s="54" t="s">
        <v>60</v>
      </c>
      <c r="AF18" s="52"/>
      <c r="AG18" s="52" t="s">
        <v>52</v>
      </c>
      <c r="AH18" s="52"/>
      <c r="AI18" s="52" t="s">
        <v>60</v>
      </c>
      <c r="AJ18" s="52"/>
      <c r="AK18" s="52"/>
      <c r="AL18" s="52"/>
      <c r="AM18" s="52"/>
      <c r="AN18" s="52"/>
      <c r="AO18" s="53"/>
      <c r="AQ18" s="56"/>
      <c r="AR18" s="57"/>
      <c r="AS18" s="56"/>
      <c r="AT18" s="58"/>
      <c r="AU18" s="58"/>
    </row>
    <row r="19" spans="1:47" s="55" customFormat="1" x14ac:dyDescent="0.25">
      <c r="A19" s="241" t="s">
        <v>556</v>
      </c>
      <c r="B19" s="111" t="s">
        <v>627</v>
      </c>
      <c r="C19" s="112" t="s">
        <v>195</v>
      </c>
      <c r="D19" s="113" t="s">
        <v>60</v>
      </c>
      <c r="E19" s="113" t="s">
        <v>164</v>
      </c>
      <c r="F19" s="113" t="s">
        <v>52</v>
      </c>
      <c r="G19" s="113">
        <v>6</v>
      </c>
      <c r="H19" s="123">
        <v>2</v>
      </c>
      <c r="I19" s="114" t="s">
        <v>235</v>
      </c>
      <c r="J19" s="126">
        <v>0.2</v>
      </c>
      <c r="K19" s="114" t="s">
        <v>129</v>
      </c>
      <c r="L19" s="116" t="s">
        <v>131</v>
      </c>
      <c r="M19" s="115">
        <v>0.5</v>
      </c>
      <c r="N19" s="197">
        <v>0.2</v>
      </c>
      <c r="O19" s="197">
        <v>0.8</v>
      </c>
      <c r="P19" s="198"/>
      <c r="Q19" s="129"/>
      <c r="R19" s="118"/>
      <c r="S19" s="114" t="s">
        <v>136</v>
      </c>
      <c r="T19" s="131">
        <v>0.2</v>
      </c>
      <c r="U19" s="114" t="s">
        <v>129</v>
      </c>
      <c r="V19" s="116" t="s">
        <v>131</v>
      </c>
      <c r="W19" s="132">
        <v>0.5</v>
      </c>
      <c r="X19" s="199">
        <v>0.2</v>
      </c>
      <c r="Y19" s="197">
        <v>0.8</v>
      </c>
      <c r="Z19" s="200"/>
      <c r="AA19" s="120">
        <v>22.5</v>
      </c>
      <c r="AB19" s="136"/>
      <c r="AC19" s="136">
        <v>19.5</v>
      </c>
      <c r="AD19" s="121">
        <v>14</v>
      </c>
      <c r="AE19" s="120"/>
      <c r="AF19" s="122" t="s">
        <v>52</v>
      </c>
      <c r="AG19" s="122"/>
      <c r="AH19" s="122" t="s">
        <v>52</v>
      </c>
      <c r="AI19" s="122"/>
      <c r="AJ19" s="122" t="s">
        <v>52</v>
      </c>
      <c r="AK19" s="122"/>
      <c r="AL19" s="122"/>
      <c r="AM19" s="122"/>
      <c r="AN19" s="122"/>
      <c r="AO19" s="121"/>
      <c r="AQ19" s="56">
        <f>SUM(AA19:AD19)</f>
        <v>56</v>
      </c>
      <c r="AR19" s="57">
        <f>AQ19/G19</f>
        <v>9.3333333333333339</v>
      </c>
      <c r="AS19" s="56"/>
      <c r="AT19" s="58">
        <f>J19+J20+M19</f>
        <v>1</v>
      </c>
      <c r="AU19" s="58">
        <f>T19+T20+W19</f>
        <v>1</v>
      </c>
    </row>
    <row r="20" spans="1:47" s="55" customFormat="1" x14ac:dyDescent="0.25">
      <c r="A20" s="262"/>
      <c r="B20" s="240"/>
      <c r="C20" s="228"/>
      <c r="D20" s="79"/>
      <c r="E20" s="79"/>
      <c r="F20" s="79"/>
      <c r="G20" s="79"/>
      <c r="H20" s="79"/>
      <c r="I20" s="81" t="s">
        <v>121</v>
      </c>
      <c r="J20" s="82">
        <v>0.3</v>
      </c>
      <c r="K20" s="81"/>
      <c r="L20" s="229"/>
      <c r="M20" s="82"/>
      <c r="N20" s="207">
        <v>0</v>
      </c>
      <c r="O20" s="207"/>
      <c r="P20" s="230"/>
      <c r="Q20" s="83"/>
      <c r="R20" s="84"/>
      <c r="S20" s="81" t="s">
        <v>136</v>
      </c>
      <c r="T20" s="263">
        <v>0.3</v>
      </c>
      <c r="U20" s="81"/>
      <c r="V20" s="229"/>
      <c r="W20" s="231"/>
      <c r="X20" s="209">
        <v>0</v>
      </c>
      <c r="Y20" s="207"/>
      <c r="Z20" s="80"/>
      <c r="AA20" s="85"/>
      <c r="AB20" s="89"/>
      <c r="AC20" s="86"/>
      <c r="AD20" s="87"/>
      <c r="AE20" s="88"/>
      <c r="AF20" s="89" t="s">
        <v>52</v>
      </c>
      <c r="AG20" s="89"/>
      <c r="AH20" s="89" t="s">
        <v>52</v>
      </c>
      <c r="AI20" s="89"/>
      <c r="AJ20" s="89" t="s">
        <v>52</v>
      </c>
      <c r="AK20" s="89"/>
      <c r="AL20" s="89"/>
      <c r="AM20" s="89"/>
      <c r="AN20" s="89"/>
      <c r="AO20" s="90"/>
      <c r="AQ20" s="56"/>
      <c r="AR20" s="57"/>
      <c r="AS20" s="56"/>
      <c r="AT20" s="58"/>
      <c r="AU20" s="58"/>
    </row>
    <row r="21" spans="1:47" s="55" customFormat="1" x14ac:dyDescent="0.25">
      <c r="A21" s="278" t="s">
        <v>628</v>
      </c>
      <c r="B21" s="111" t="s">
        <v>627</v>
      </c>
      <c r="C21" s="112" t="s">
        <v>196</v>
      </c>
      <c r="D21" s="113"/>
      <c r="E21" s="113" t="s">
        <v>165</v>
      </c>
      <c r="F21" s="123" t="s">
        <v>60</v>
      </c>
      <c r="G21" s="123">
        <v>6</v>
      </c>
      <c r="H21" s="123">
        <v>2</v>
      </c>
      <c r="I21" s="124" t="s">
        <v>121</v>
      </c>
      <c r="J21" s="115">
        <v>0.25</v>
      </c>
      <c r="K21" s="124" t="s">
        <v>129</v>
      </c>
      <c r="L21" s="125" t="s">
        <v>133</v>
      </c>
      <c r="M21" s="126">
        <v>0.5</v>
      </c>
      <c r="N21" s="127"/>
      <c r="O21" s="127"/>
      <c r="P21" s="128" t="s">
        <v>60</v>
      </c>
      <c r="Q21" s="129"/>
      <c r="R21" s="130"/>
      <c r="S21" s="124" t="s">
        <v>136</v>
      </c>
      <c r="T21" s="131">
        <v>0.25</v>
      </c>
      <c r="U21" s="124" t="s">
        <v>129</v>
      </c>
      <c r="V21" s="125" t="s">
        <v>133</v>
      </c>
      <c r="W21" s="132">
        <v>0.5</v>
      </c>
      <c r="X21" s="133"/>
      <c r="Y21" s="127"/>
      <c r="Z21" s="134" t="s">
        <v>60</v>
      </c>
      <c r="AA21" s="135">
        <v>16</v>
      </c>
      <c r="AB21" s="122"/>
      <c r="AC21" s="136">
        <v>24</v>
      </c>
      <c r="AD21" s="121">
        <v>24</v>
      </c>
      <c r="AE21" s="120"/>
      <c r="AF21" s="122"/>
      <c r="AG21" s="122"/>
      <c r="AH21" s="122"/>
      <c r="AI21" s="122"/>
      <c r="AJ21" s="122"/>
      <c r="AK21" s="122"/>
      <c r="AL21" s="122" t="s">
        <v>60</v>
      </c>
      <c r="AM21" s="122"/>
      <c r="AN21" s="122"/>
      <c r="AO21" s="121"/>
      <c r="AQ21" s="56">
        <f>SUM(AA21:AD21)</f>
        <v>64</v>
      </c>
      <c r="AR21" s="57">
        <f>AQ21/G21</f>
        <v>10.666666666666666</v>
      </c>
      <c r="AS21" s="56"/>
      <c r="AT21" s="58">
        <f>J21+J22+M21</f>
        <v>1</v>
      </c>
      <c r="AU21" s="58">
        <f>T21+T22+W21</f>
        <v>1</v>
      </c>
    </row>
    <row r="22" spans="1:47" s="55" customFormat="1" x14ac:dyDescent="0.25">
      <c r="A22" s="279"/>
      <c r="B22" s="202"/>
      <c r="C22" s="187"/>
      <c r="D22" s="60"/>
      <c r="E22" s="60"/>
      <c r="F22" s="49"/>
      <c r="G22" s="35"/>
      <c r="H22" s="35"/>
      <c r="I22" s="38" t="s">
        <v>122</v>
      </c>
      <c r="J22" s="189">
        <v>0.25</v>
      </c>
      <c r="K22" s="63"/>
      <c r="L22" s="205"/>
      <c r="M22" s="206"/>
      <c r="N22" s="48"/>
      <c r="O22" s="48"/>
      <c r="P22" s="43"/>
      <c r="Q22" s="225"/>
      <c r="R22" s="226"/>
      <c r="S22" s="63" t="s">
        <v>136</v>
      </c>
      <c r="T22" s="244">
        <v>0.25</v>
      </c>
      <c r="U22" s="63"/>
      <c r="V22" s="205"/>
      <c r="W22" s="206"/>
      <c r="X22" s="47"/>
      <c r="Y22" s="48"/>
      <c r="Z22" s="49"/>
      <c r="AA22" s="54"/>
      <c r="AB22" s="76"/>
      <c r="AC22" s="52"/>
      <c r="AD22" s="77"/>
      <c r="AE22" s="54"/>
      <c r="AF22" s="52"/>
      <c r="AG22" s="52"/>
      <c r="AH22" s="52"/>
      <c r="AI22" s="52"/>
      <c r="AJ22" s="52"/>
      <c r="AK22" s="52"/>
      <c r="AL22" s="52" t="s">
        <v>60</v>
      </c>
      <c r="AM22" s="52"/>
      <c r="AN22" s="52"/>
      <c r="AO22" s="53"/>
      <c r="AQ22" s="56"/>
      <c r="AR22" s="57"/>
      <c r="AS22" s="56"/>
      <c r="AT22" s="58"/>
      <c r="AU22" s="58"/>
    </row>
    <row r="23" spans="1:47" s="55" customFormat="1" x14ac:dyDescent="0.25">
      <c r="A23" s="241" t="s">
        <v>557</v>
      </c>
      <c r="B23" s="111" t="s">
        <v>636</v>
      </c>
      <c r="C23" s="112" t="s">
        <v>197</v>
      </c>
      <c r="D23" s="113"/>
      <c r="E23" s="113" t="s">
        <v>143</v>
      </c>
      <c r="F23" s="113" t="s">
        <v>60</v>
      </c>
      <c r="G23" s="113">
        <v>6</v>
      </c>
      <c r="H23" s="113">
        <v>2</v>
      </c>
      <c r="I23" s="114" t="s">
        <v>670</v>
      </c>
      <c r="J23" s="119">
        <v>0.3</v>
      </c>
      <c r="K23" s="114"/>
      <c r="L23" s="116"/>
      <c r="M23" s="115"/>
      <c r="N23" s="197"/>
      <c r="O23" s="197"/>
      <c r="P23" s="198"/>
      <c r="Q23" s="117" t="s">
        <v>9</v>
      </c>
      <c r="R23" s="118"/>
      <c r="S23" s="114" t="s">
        <v>136</v>
      </c>
      <c r="T23" s="131">
        <v>0.3</v>
      </c>
      <c r="U23" s="114" t="s">
        <v>129</v>
      </c>
      <c r="V23" s="125" t="s">
        <v>133</v>
      </c>
      <c r="W23" s="119">
        <v>0.6</v>
      </c>
      <c r="X23" s="199"/>
      <c r="Y23" s="197"/>
      <c r="Z23" s="200" t="s">
        <v>60</v>
      </c>
      <c r="AA23" s="120">
        <v>19.5</v>
      </c>
      <c r="AB23" s="232"/>
      <c r="AC23" s="232">
        <v>24</v>
      </c>
      <c r="AD23" s="121">
        <v>16</v>
      </c>
      <c r="AE23" s="120"/>
      <c r="AF23" s="122"/>
      <c r="AG23" s="122"/>
      <c r="AH23" s="122"/>
      <c r="AI23" s="122"/>
      <c r="AJ23" s="122"/>
      <c r="AK23" s="122"/>
      <c r="AL23" s="122" t="s">
        <v>60</v>
      </c>
      <c r="AM23" s="122"/>
      <c r="AN23" s="122"/>
      <c r="AO23" s="121"/>
      <c r="AQ23" s="56">
        <f>SUM(AA23:AD23)</f>
        <v>59.5</v>
      </c>
      <c r="AR23" s="57">
        <f>AQ23/G23</f>
        <v>9.9166666666666661</v>
      </c>
      <c r="AS23" s="56"/>
      <c r="AT23" s="58">
        <f>J23+J24+J25+J26+M23</f>
        <v>0.99999999999999989</v>
      </c>
      <c r="AU23" s="58">
        <f>T23+T24+T25+T26+W23</f>
        <v>1</v>
      </c>
    </row>
    <row r="24" spans="1:47" s="55" customFormat="1" ht="15" x14ac:dyDescent="0.25">
      <c r="A24" s="245"/>
      <c r="B24" s="246"/>
      <c r="C24" s="224"/>
      <c r="D24" s="35"/>
      <c r="E24" s="35"/>
      <c r="F24" s="35"/>
      <c r="G24" s="35"/>
      <c r="H24" s="35"/>
      <c r="I24" s="38" t="s">
        <v>121</v>
      </c>
      <c r="J24" s="46">
        <v>0.3</v>
      </c>
      <c r="K24" s="38"/>
      <c r="L24" s="205"/>
      <c r="M24" s="206"/>
      <c r="N24" s="48"/>
      <c r="O24" s="48"/>
      <c r="P24" s="43"/>
      <c r="Q24" s="225"/>
      <c r="R24" s="226"/>
      <c r="S24" s="38" t="s">
        <v>9</v>
      </c>
      <c r="T24" s="227">
        <v>0</v>
      </c>
      <c r="U24" s="38"/>
      <c r="V24" s="205"/>
      <c r="W24" s="46"/>
      <c r="X24" s="47"/>
      <c r="Y24" s="48"/>
      <c r="Z24" s="49"/>
      <c r="AA24" s="54"/>
      <c r="AB24" s="234"/>
      <c r="AC24" s="234"/>
      <c r="AD24" s="53"/>
      <c r="AE24" s="54"/>
      <c r="AF24" s="52"/>
      <c r="AG24" s="52"/>
      <c r="AH24" s="52"/>
      <c r="AI24" s="52"/>
      <c r="AJ24" s="52"/>
      <c r="AK24" s="52"/>
      <c r="AL24" s="52" t="s">
        <v>60</v>
      </c>
      <c r="AM24" s="52"/>
      <c r="AN24" s="52"/>
      <c r="AO24" s="53"/>
      <c r="AQ24" s="56"/>
      <c r="AR24" s="57"/>
      <c r="AS24" s="56"/>
      <c r="AT24" s="58"/>
      <c r="AU24" s="58"/>
    </row>
    <row r="25" spans="1:47" s="55" customFormat="1" ht="15" x14ac:dyDescent="0.25">
      <c r="A25" s="245"/>
      <c r="B25" s="246"/>
      <c r="C25" s="224"/>
      <c r="D25" s="35"/>
      <c r="E25" s="35"/>
      <c r="F25" s="35"/>
      <c r="G25" s="35"/>
      <c r="H25" s="35"/>
      <c r="I25" s="38" t="s">
        <v>121</v>
      </c>
      <c r="J25" s="46">
        <v>0.3</v>
      </c>
      <c r="K25" s="38"/>
      <c r="L25" s="205"/>
      <c r="M25" s="206"/>
      <c r="N25" s="48"/>
      <c r="O25" s="48"/>
      <c r="P25" s="43"/>
      <c r="Q25" s="225"/>
      <c r="R25" s="226"/>
      <c r="S25" s="38" t="s">
        <v>9</v>
      </c>
      <c r="T25" s="227">
        <v>0</v>
      </c>
      <c r="U25" s="38"/>
      <c r="V25" s="205"/>
      <c r="W25" s="46"/>
      <c r="X25" s="47"/>
      <c r="Y25" s="48"/>
      <c r="Z25" s="49"/>
      <c r="AA25" s="54"/>
      <c r="AB25" s="234"/>
      <c r="AC25" s="234"/>
      <c r="AD25" s="53"/>
      <c r="AE25" s="54"/>
      <c r="AF25" s="52"/>
      <c r="AG25" s="52"/>
      <c r="AH25" s="52"/>
      <c r="AI25" s="52"/>
      <c r="AJ25" s="52"/>
      <c r="AK25" s="52"/>
      <c r="AL25" s="52" t="s">
        <v>60</v>
      </c>
      <c r="AM25" s="52"/>
      <c r="AN25" s="52"/>
      <c r="AO25" s="53"/>
      <c r="AQ25" s="56"/>
      <c r="AR25" s="57"/>
      <c r="AS25" s="56"/>
      <c r="AT25" s="58"/>
      <c r="AU25" s="58"/>
    </row>
    <row r="26" spans="1:47" s="55" customFormat="1" x14ac:dyDescent="0.25">
      <c r="A26" s="280"/>
      <c r="B26" s="202"/>
      <c r="C26" s="203"/>
      <c r="D26" s="204"/>
      <c r="E26" s="204"/>
      <c r="F26" s="204"/>
      <c r="G26" s="204"/>
      <c r="H26" s="204"/>
      <c r="I26" s="214" t="s">
        <v>638</v>
      </c>
      <c r="J26" s="220">
        <v>0.1</v>
      </c>
      <c r="K26" s="214"/>
      <c r="L26" s="215"/>
      <c r="M26" s="216"/>
      <c r="N26" s="217"/>
      <c r="O26" s="217"/>
      <c r="P26" s="208"/>
      <c r="Q26" s="218"/>
      <c r="R26" s="219"/>
      <c r="S26" s="214" t="s">
        <v>136</v>
      </c>
      <c r="T26" s="242">
        <v>0.1</v>
      </c>
      <c r="U26" s="214"/>
      <c r="V26" s="215"/>
      <c r="W26" s="220"/>
      <c r="X26" s="221"/>
      <c r="Y26" s="217"/>
      <c r="Z26" s="213"/>
      <c r="AA26" s="88"/>
      <c r="AB26" s="281"/>
      <c r="AC26" s="281"/>
      <c r="AD26" s="90"/>
      <c r="AE26" s="88"/>
      <c r="AF26" s="89"/>
      <c r="AG26" s="89"/>
      <c r="AH26" s="89"/>
      <c r="AI26" s="89"/>
      <c r="AJ26" s="89"/>
      <c r="AK26" s="89"/>
      <c r="AL26" s="89" t="s">
        <v>60</v>
      </c>
      <c r="AM26" s="89"/>
      <c r="AN26" s="89"/>
      <c r="AO26" s="90"/>
      <c r="AQ26" s="56"/>
      <c r="AR26" s="57"/>
      <c r="AS26" s="56"/>
      <c r="AT26" s="58"/>
      <c r="AU26" s="58"/>
    </row>
    <row r="27" spans="1:47" s="55" customFormat="1" x14ac:dyDescent="0.25">
      <c r="A27" s="241" t="s">
        <v>558</v>
      </c>
      <c r="B27" s="111" t="s">
        <v>636</v>
      </c>
      <c r="C27" s="112" t="s">
        <v>198</v>
      </c>
      <c r="D27" s="113"/>
      <c r="E27" s="113" t="s">
        <v>166</v>
      </c>
      <c r="F27" s="113" t="s">
        <v>60</v>
      </c>
      <c r="G27" s="113">
        <v>6</v>
      </c>
      <c r="H27" s="113">
        <v>2</v>
      </c>
      <c r="I27" s="114" t="s">
        <v>122</v>
      </c>
      <c r="J27" s="119">
        <v>0.2</v>
      </c>
      <c r="K27" s="114" t="s">
        <v>129</v>
      </c>
      <c r="L27" s="116" t="s">
        <v>131</v>
      </c>
      <c r="M27" s="115">
        <v>0.5</v>
      </c>
      <c r="N27" s="197"/>
      <c r="O27" s="197"/>
      <c r="P27" s="198" t="s">
        <v>60</v>
      </c>
      <c r="Q27" s="117"/>
      <c r="R27" s="118"/>
      <c r="S27" s="114" t="s">
        <v>136</v>
      </c>
      <c r="T27" s="131">
        <v>0.2</v>
      </c>
      <c r="U27" s="114" t="s">
        <v>129</v>
      </c>
      <c r="V27" s="116" t="s">
        <v>131</v>
      </c>
      <c r="W27" s="119">
        <v>0.5</v>
      </c>
      <c r="X27" s="199"/>
      <c r="Y27" s="197"/>
      <c r="Z27" s="200" t="s">
        <v>60</v>
      </c>
      <c r="AA27" s="120">
        <v>30</v>
      </c>
      <c r="AB27" s="122"/>
      <c r="AC27" s="122">
        <v>18</v>
      </c>
      <c r="AD27" s="121">
        <v>12</v>
      </c>
      <c r="AE27" s="120"/>
      <c r="AF27" s="122"/>
      <c r="AG27" s="122" t="s">
        <v>60</v>
      </c>
      <c r="AH27" s="122"/>
      <c r="AI27" s="122"/>
      <c r="AJ27" s="122"/>
      <c r="AK27" s="122"/>
      <c r="AL27" s="122"/>
      <c r="AM27" s="122"/>
      <c r="AN27" s="122"/>
      <c r="AO27" s="121"/>
      <c r="AQ27" s="56">
        <f>SUM(AA27:AD27)</f>
        <v>60</v>
      </c>
      <c r="AR27" s="57">
        <f>AQ27/G27</f>
        <v>10</v>
      </c>
      <c r="AS27" s="56"/>
      <c r="AT27" s="58">
        <f>J27+J28+M27</f>
        <v>1</v>
      </c>
      <c r="AU27" s="58">
        <f>T27+T28+W27</f>
        <v>1</v>
      </c>
    </row>
    <row r="28" spans="1:47" s="55" customFormat="1" x14ac:dyDescent="0.25">
      <c r="A28" s="267"/>
      <c r="B28" s="186"/>
      <c r="C28" s="203"/>
      <c r="D28" s="204"/>
      <c r="E28" s="204"/>
      <c r="F28" s="204"/>
      <c r="G28" s="204"/>
      <c r="H28" s="204"/>
      <c r="I28" s="214" t="s">
        <v>22</v>
      </c>
      <c r="J28" s="216">
        <v>0.3</v>
      </c>
      <c r="K28" s="214"/>
      <c r="L28" s="215"/>
      <c r="M28" s="216"/>
      <c r="N28" s="217"/>
      <c r="O28" s="217"/>
      <c r="P28" s="208"/>
      <c r="Q28" s="218"/>
      <c r="R28" s="219"/>
      <c r="S28" s="214" t="s">
        <v>136</v>
      </c>
      <c r="T28" s="220">
        <v>0.3</v>
      </c>
      <c r="U28" s="214"/>
      <c r="V28" s="215"/>
      <c r="W28" s="220"/>
      <c r="X28" s="221"/>
      <c r="Y28" s="217"/>
      <c r="Z28" s="213"/>
      <c r="AA28" s="88"/>
      <c r="AB28" s="89"/>
      <c r="AC28" s="89"/>
      <c r="AD28" s="90"/>
      <c r="AE28" s="88"/>
      <c r="AF28" s="89"/>
      <c r="AG28" s="89" t="s">
        <v>60</v>
      </c>
      <c r="AH28" s="89"/>
      <c r="AI28" s="89"/>
      <c r="AJ28" s="89"/>
      <c r="AK28" s="89"/>
      <c r="AL28" s="89"/>
      <c r="AM28" s="89"/>
      <c r="AN28" s="89"/>
      <c r="AO28" s="90"/>
      <c r="AQ28" s="56"/>
      <c r="AR28" s="57"/>
      <c r="AS28" s="56"/>
      <c r="AT28" s="58"/>
      <c r="AU28" s="58"/>
    </row>
    <row r="29" spans="1:47" s="55" customFormat="1" ht="15" x14ac:dyDescent="0.25">
      <c r="A29" s="241" t="s">
        <v>559</v>
      </c>
      <c r="B29" s="276"/>
      <c r="C29" s="112" t="s">
        <v>199</v>
      </c>
      <c r="D29" s="113"/>
      <c r="E29" s="113" t="s">
        <v>144</v>
      </c>
      <c r="F29" s="113" t="s">
        <v>60</v>
      </c>
      <c r="G29" s="113">
        <v>6</v>
      </c>
      <c r="H29" s="113">
        <v>2</v>
      </c>
      <c r="I29" s="114" t="s">
        <v>22</v>
      </c>
      <c r="J29" s="115">
        <v>0.25</v>
      </c>
      <c r="K29" s="114" t="s">
        <v>129</v>
      </c>
      <c r="L29" s="116" t="s">
        <v>131</v>
      </c>
      <c r="M29" s="115">
        <v>0.5</v>
      </c>
      <c r="N29" s="197"/>
      <c r="O29" s="197"/>
      <c r="P29" s="198" t="s">
        <v>60</v>
      </c>
      <c r="Q29" s="117"/>
      <c r="R29" s="118"/>
      <c r="S29" s="114" t="s">
        <v>136</v>
      </c>
      <c r="T29" s="119">
        <v>0.25</v>
      </c>
      <c r="U29" s="114" t="s">
        <v>129</v>
      </c>
      <c r="V29" s="116" t="s">
        <v>131</v>
      </c>
      <c r="W29" s="115">
        <v>0.5</v>
      </c>
      <c r="X29" s="199"/>
      <c r="Y29" s="197"/>
      <c r="Z29" s="200" t="s">
        <v>60</v>
      </c>
      <c r="AA29" s="120">
        <v>12</v>
      </c>
      <c r="AB29" s="122"/>
      <c r="AC29" s="122">
        <v>18</v>
      </c>
      <c r="AD29" s="200">
        <v>30</v>
      </c>
      <c r="AE29" s="120"/>
      <c r="AF29" s="122"/>
      <c r="AG29" s="122"/>
      <c r="AH29" s="122"/>
      <c r="AI29" s="122"/>
      <c r="AJ29" s="122"/>
      <c r="AK29" s="122"/>
      <c r="AL29" s="122" t="s">
        <v>60</v>
      </c>
      <c r="AM29" s="122"/>
      <c r="AN29" s="122"/>
      <c r="AO29" s="121"/>
      <c r="AQ29" s="56">
        <f>SUM(AA29:AD29)</f>
        <v>60</v>
      </c>
      <c r="AR29" s="57">
        <f>AQ29/G29</f>
        <v>10</v>
      </c>
      <c r="AS29" s="56"/>
      <c r="AT29" s="58">
        <f>J29+J30+M29</f>
        <v>1</v>
      </c>
      <c r="AU29" s="58">
        <f>T29+T30+W29</f>
        <v>1</v>
      </c>
    </row>
    <row r="30" spans="1:47" s="55" customFormat="1" x14ac:dyDescent="0.25">
      <c r="A30" s="267"/>
      <c r="B30" s="186"/>
      <c r="C30" s="203"/>
      <c r="D30" s="204"/>
      <c r="E30" s="204"/>
      <c r="F30" s="213"/>
      <c r="G30" s="204"/>
      <c r="H30" s="204"/>
      <c r="I30" s="214" t="s">
        <v>22</v>
      </c>
      <c r="J30" s="220">
        <v>0.25</v>
      </c>
      <c r="K30" s="214"/>
      <c r="L30" s="215"/>
      <c r="M30" s="216"/>
      <c r="N30" s="217"/>
      <c r="O30" s="217"/>
      <c r="P30" s="208"/>
      <c r="Q30" s="218"/>
      <c r="R30" s="219"/>
      <c r="S30" s="214" t="s">
        <v>136</v>
      </c>
      <c r="T30" s="220">
        <v>0.25</v>
      </c>
      <c r="U30" s="277"/>
      <c r="V30" s="215"/>
      <c r="W30" s="220"/>
      <c r="X30" s="221"/>
      <c r="Y30" s="217"/>
      <c r="Z30" s="213"/>
      <c r="AA30" s="88"/>
      <c r="AB30" s="89"/>
      <c r="AC30" s="89"/>
      <c r="AD30" s="90"/>
      <c r="AE30" s="88"/>
      <c r="AF30" s="89"/>
      <c r="AG30" s="89"/>
      <c r="AH30" s="89"/>
      <c r="AI30" s="89"/>
      <c r="AJ30" s="89"/>
      <c r="AK30" s="89"/>
      <c r="AL30" s="89" t="s">
        <v>60</v>
      </c>
      <c r="AM30" s="89"/>
      <c r="AN30" s="89"/>
      <c r="AO30" s="90"/>
      <c r="AQ30" s="56"/>
      <c r="AR30" s="57"/>
      <c r="AS30" s="56"/>
      <c r="AT30" s="58"/>
      <c r="AU30" s="58"/>
    </row>
    <row r="31" spans="1:47" s="55" customFormat="1" x14ac:dyDescent="0.25">
      <c r="A31" s="241" t="s">
        <v>560</v>
      </c>
      <c r="B31" s="111" t="s">
        <v>636</v>
      </c>
      <c r="C31" s="112" t="s">
        <v>200</v>
      </c>
      <c r="D31" s="117"/>
      <c r="E31" s="117" t="s">
        <v>145</v>
      </c>
      <c r="F31" s="113" t="s">
        <v>52</v>
      </c>
      <c r="G31" s="113">
        <v>6</v>
      </c>
      <c r="H31" s="117">
        <v>2</v>
      </c>
      <c r="I31" s="114" t="s">
        <v>22</v>
      </c>
      <c r="J31" s="119">
        <v>0.2</v>
      </c>
      <c r="K31" s="114" t="s">
        <v>129</v>
      </c>
      <c r="L31" s="116" t="s">
        <v>239</v>
      </c>
      <c r="M31" s="115">
        <v>0.6</v>
      </c>
      <c r="N31" s="197"/>
      <c r="O31" s="197"/>
      <c r="P31" s="198" t="s">
        <v>60</v>
      </c>
      <c r="Q31" s="117"/>
      <c r="R31" s="118"/>
      <c r="S31" s="114" t="s">
        <v>136</v>
      </c>
      <c r="T31" s="119">
        <v>0.2</v>
      </c>
      <c r="U31" s="114" t="s">
        <v>129</v>
      </c>
      <c r="V31" s="116" t="s">
        <v>239</v>
      </c>
      <c r="W31" s="115">
        <v>0.6</v>
      </c>
      <c r="X31" s="199"/>
      <c r="Y31" s="197"/>
      <c r="Z31" s="200" t="s">
        <v>60</v>
      </c>
      <c r="AA31" s="120">
        <v>18</v>
      </c>
      <c r="AB31" s="122"/>
      <c r="AC31" s="122">
        <v>21</v>
      </c>
      <c r="AD31" s="121">
        <v>21</v>
      </c>
      <c r="AE31" s="120"/>
      <c r="AF31" s="122"/>
      <c r="AG31" s="122"/>
      <c r="AH31" s="122"/>
      <c r="AI31" s="122"/>
      <c r="AJ31" s="122"/>
      <c r="AK31" s="122"/>
      <c r="AL31" s="122"/>
      <c r="AM31" s="122"/>
      <c r="AN31" s="122" t="s">
        <v>52</v>
      </c>
      <c r="AO31" s="121"/>
      <c r="AQ31" s="56">
        <f>SUM(AA31:AD31)</f>
        <v>60</v>
      </c>
      <c r="AR31" s="57">
        <f>AQ31/G31</f>
        <v>10</v>
      </c>
      <c r="AS31" s="56"/>
      <c r="AT31" s="58">
        <f>J31+J32+M31</f>
        <v>1</v>
      </c>
      <c r="AU31" s="58">
        <f>T31+T32+W31</f>
        <v>1</v>
      </c>
    </row>
    <row r="32" spans="1:47" s="55" customFormat="1" x14ac:dyDescent="0.25">
      <c r="A32" s="267"/>
      <c r="B32" s="186"/>
      <c r="C32" s="224"/>
      <c r="D32" s="35"/>
      <c r="E32" s="35"/>
      <c r="F32" s="49"/>
      <c r="G32" s="35"/>
      <c r="H32" s="35"/>
      <c r="I32" s="38" t="s">
        <v>121</v>
      </c>
      <c r="J32" s="206">
        <v>0.2</v>
      </c>
      <c r="K32" s="38"/>
      <c r="L32" s="205"/>
      <c r="M32" s="206"/>
      <c r="N32" s="48"/>
      <c r="O32" s="48"/>
      <c r="P32" s="43"/>
      <c r="Q32" s="225"/>
      <c r="R32" s="226"/>
      <c r="S32" s="38" t="s">
        <v>136</v>
      </c>
      <c r="T32" s="46">
        <v>0.2</v>
      </c>
      <c r="U32" s="38"/>
      <c r="V32" s="205"/>
      <c r="W32" s="46"/>
      <c r="X32" s="47"/>
      <c r="Y32" s="48"/>
      <c r="Z32" s="49"/>
      <c r="AA32" s="54"/>
      <c r="AB32" s="52"/>
      <c r="AC32" s="52"/>
      <c r="AD32" s="53"/>
      <c r="AE32" s="54"/>
      <c r="AF32" s="52"/>
      <c r="AG32" s="52"/>
      <c r="AH32" s="52"/>
      <c r="AI32" s="52"/>
      <c r="AJ32" s="52"/>
      <c r="AK32" s="52"/>
      <c r="AL32" s="52"/>
      <c r="AM32" s="52"/>
      <c r="AN32" s="52" t="s">
        <v>52</v>
      </c>
      <c r="AO32" s="53"/>
      <c r="AQ32" s="56"/>
      <c r="AR32" s="57"/>
      <c r="AS32" s="56"/>
      <c r="AT32" s="58"/>
      <c r="AU32" s="58"/>
    </row>
    <row r="33" spans="1:47" s="55" customFormat="1" x14ac:dyDescent="0.25">
      <c r="A33" s="241" t="s">
        <v>561</v>
      </c>
      <c r="B33" s="111" t="s">
        <v>636</v>
      </c>
      <c r="C33" s="112" t="s">
        <v>201</v>
      </c>
      <c r="D33" s="113" t="s">
        <v>60</v>
      </c>
      <c r="E33" s="113" t="s">
        <v>167</v>
      </c>
      <c r="F33" s="113" t="s">
        <v>52</v>
      </c>
      <c r="G33" s="113">
        <v>6</v>
      </c>
      <c r="H33" s="113">
        <v>2</v>
      </c>
      <c r="I33" s="114" t="s">
        <v>22</v>
      </c>
      <c r="J33" s="119">
        <v>0.2</v>
      </c>
      <c r="K33" s="114" t="s">
        <v>129</v>
      </c>
      <c r="L33" s="116" t="s">
        <v>131</v>
      </c>
      <c r="M33" s="115">
        <v>0.6</v>
      </c>
      <c r="N33" s="197"/>
      <c r="O33" s="197"/>
      <c r="P33" s="198" t="s">
        <v>60</v>
      </c>
      <c r="Q33" s="117"/>
      <c r="R33" s="118"/>
      <c r="S33" s="114" t="s">
        <v>136</v>
      </c>
      <c r="T33" s="119">
        <v>0.2</v>
      </c>
      <c r="U33" s="114" t="s">
        <v>659</v>
      </c>
      <c r="V33" s="116" t="s">
        <v>131</v>
      </c>
      <c r="W33" s="119">
        <v>0.6</v>
      </c>
      <c r="X33" s="199"/>
      <c r="Y33" s="197"/>
      <c r="Z33" s="200" t="s">
        <v>60</v>
      </c>
      <c r="AA33" s="120"/>
      <c r="AB33" s="122">
        <v>15</v>
      </c>
      <c r="AC33" s="122">
        <v>30</v>
      </c>
      <c r="AD33" s="121">
        <v>15</v>
      </c>
      <c r="AE33" s="120"/>
      <c r="AF33" s="122"/>
      <c r="AG33" s="122"/>
      <c r="AH33" s="122"/>
      <c r="AI33" s="122"/>
      <c r="AJ33" s="122"/>
      <c r="AK33" s="122"/>
      <c r="AL33" s="122"/>
      <c r="AM33" s="122"/>
      <c r="AN33" s="122" t="s">
        <v>60</v>
      </c>
      <c r="AO33" s="121"/>
      <c r="AQ33" s="56">
        <f>SUM(AA33:AD33)</f>
        <v>60</v>
      </c>
      <c r="AR33" s="57">
        <f>AQ33/G33</f>
        <v>10</v>
      </c>
      <c r="AS33" s="56"/>
      <c r="AT33" s="58">
        <f>J33+J34+M33</f>
        <v>1</v>
      </c>
      <c r="AU33" s="58">
        <f>T33+T34+W33</f>
        <v>1</v>
      </c>
    </row>
    <row r="34" spans="1:47" s="55" customFormat="1" x14ac:dyDescent="0.25">
      <c r="A34" s="267"/>
      <c r="B34" s="186"/>
      <c r="C34" s="203"/>
      <c r="D34" s="204"/>
      <c r="E34" s="204"/>
      <c r="F34" s="204"/>
      <c r="G34" s="204"/>
      <c r="H34" s="204"/>
      <c r="I34" s="214" t="s">
        <v>121</v>
      </c>
      <c r="J34" s="216">
        <v>0.2</v>
      </c>
      <c r="K34" s="214"/>
      <c r="L34" s="215"/>
      <c r="M34" s="216"/>
      <c r="N34" s="217"/>
      <c r="O34" s="217"/>
      <c r="P34" s="208"/>
      <c r="Q34" s="218"/>
      <c r="R34" s="219"/>
      <c r="S34" s="214" t="s">
        <v>136</v>
      </c>
      <c r="T34" s="220">
        <v>0.2</v>
      </c>
      <c r="U34" s="214"/>
      <c r="V34" s="215"/>
      <c r="W34" s="220"/>
      <c r="X34" s="221"/>
      <c r="Y34" s="217"/>
      <c r="Z34" s="213"/>
      <c r="AA34" s="88"/>
      <c r="AB34" s="89"/>
      <c r="AC34" s="89"/>
      <c r="AD34" s="90"/>
      <c r="AE34" s="88"/>
      <c r="AF34" s="89"/>
      <c r="AG34" s="89"/>
      <c r="AH34" s="89"/>
      <c r="AI34" s="89"/>
      <c r="AJ34" s="89"/>
      <c r="AK34" s="89"/>
      <c r="AL34" s="89"/>
      <c r="AM34" s="89"/>
      <c r="AN34" s="89" t="s">
        <v>60</v>
      </c>
      <c r="AO34" s="53"/>
      <c r="AQ34" s="56"/>
      <c r="AR34" s="57"/>
      <c r="AS34" s="56"/>
      <c r="AT34" s="58"/>
      <c r="AU34" s="58"/>
    </row>
    <row r="35" spans="1:47" s="55" customFormat="1" x14ac:dyDescent="0.25">
      <c r="A35" s="241" t="s">
        <v>562</v>
      </c>
      <c r="B35" s="111" t="s">
        <v>636</v>
      </c>
      <c r="C35" s="112" t="s">
        <v>202</v>
      </c>
      <c r="D35" s="113"/>
      <c r="E35" s="113" t="s">
        <v>168</v>
      </c>
      <c r="F35" s="113" t="s">
        <v>60</v>
      </c>
      <c r="G35" s="113">
        <v>6</v>
      </c>
      <c r="H35" s="113">
        <v>2</v>
      </c>
      <c r="I35" s="114" t="s">
        <v>121</v>
      </c>
      <c r="J35" s="115">
        <v>0.3</v>
      </c>
      <c r="K35" s="114" t="s">
        <v>129</v>
      </c>
      <c r="L35" s="116" t="s">
        <v>131</v>
      </c>
      <c r="M35" s="115">
        <v>0.5</v>
      </c>
      <c r="N35" s="197">
        <v>0</v>
      </c>
      <c r="O35" s="197">
        <v>1</v>
      </c>
      <c r="P35" s="198"/>
      <c r="Q35" s="117"/>
      <c r="R35" s="118"/>
      <c r="S35" s="114" t="s">
        <v>136</v>
      </c>
      <c r="T35" s="115">
        <v>0.3</v>
      </c>
      <c r="U35" s="114" t="s">
        <v>129</v>
      </c>
      <c r="V35" s="116" t="s">
        <v>131</v>
      </c>
      <c r="W35" s="119">
        <v>0.5</v>
      </c>
      <c r="X35" s="199">
        <v>0</v>
      </c>
      <c r="Y35" s="197">
        <v>1</v>
      </c>
      <c r="Z35" s="200"/>
      <c r="AA35" s="120"/>
      <c r="AB35" s="122">
        <v>18</v>
      </c>
      <c r="AC35" s="122">
        <v>18</v>
      </c>
      <c r="AD35" s="121">
        <v>24</v>
      </c>
      <c r="AE35" s="120"/>
      <c r="AF35" s="122"/>
      <c r="AG35" s="122"/>
      <c r="AH35" s="122"/>
      <c r="AI35" s="122"/>
      <c r="AJ35" s="122"/>
      <c r="AK35" s="122"/>
      <c r="AL35" s="122"/>
      <c r="AM35" s="122"/>
      <c r="AN35" s="122" t="s">
        <v>60</v>
      </c>
      <c r="AO35" s="121" t="s">
        <v>52</v>
      </c>
      <c r="AQ35" s="56">
        <f>SUM(AA35:AD35)</f>
        <v>60</v>
      </c>
      <c r="AR35" s="57">
        <f>AQ35/G35</f>
        <v>10</v>
      </c>
      <c r="AS35" s="56"/>
      <c r="AT35" s="58">
        <f>J35+J36+M35</f>
        <v>1</v>
      </c>
      <c r="AU35" s="58">
        <f>T35+T36+W35</f>
        <v>1</v>
      </c>
    </row>
    <row r="36" spans="1:47" s="55" customFormat="1" x14ac:dyDescent="0.25">
      <c r="A36" s="262"/>
      <c r="B36" s="202"/>
      <c r="C36" s="224"/>
      <c r="D36" s="35"/>
      <c r="E36" s="35"/>
      <c r="F36" s="35"/>
      <c r="G36" s="35"/>
      <c r="H36" s="35"/>
      <c r="I36" s="38" t="s">
        <v>8</v>
      </c>
      <c r="J36" s="206">
        <v>0.2</v>
      </c>
      <c r="K36" s="38"/>
      <c r="L36" s="205"/>
      <c r="M36" s="206"/>
      <c r="N36" s="48">
        <v>0</v>
      </c>
      <c r="O36" s="48"/>
      <c r="P36" s="43"/>
      <c r="Q36" s="225"/>
      <c r="R36" s="226"/>
      <c r="S36" s="38" t="s">
        <v>136</v>
      </c>
      <c r="T36" s="206">
        <v>0.2</v>
      </c>
      <c r="U36" s="38"/>
      <c r="V36" s="205"/>
      <c r="W36" s="46"/>
      <c r="X36" s="47">
        <v>0</v>
      </c>
      <c r="Y36" s="48"/>
      <c r="Z36" s="49"/>
      <c r="AA36" s="54"/>
      <c r="AB36" s="52"/>
      <c r="AC36" s="52"/>
      <c r="AD36" s="53"/>
      <c r="AE36" s="54"/>
      <c r="AF36" s="52"/>
      <c r="AG36" s="52"/>
      <c r="AH36" s="52"/>
      <c r="AI36" s="52"/>
      <c r="AJ36" s="52"/>
      <c r="AK36" s="52"/>
      <c r="AL36" s="52"/>
      <c r="AM36" s="52"/>
      <c r="AN36" s="52" t="s">
        <v>60</v>
      </c>
      <c r="AO36" s="90" t="s">
        <v>52</v>
      </c>
      <c r="AQ36" s="56"/>
      <c r="AR36" s="57"/>
      <c r="AS36" s="56"/>
      <c r="AT36" s="58"/>
      <c r="AU36" s="58"/>
    </row>
    <row r="37" spans="1:47" s="55" customFormat="1" x14ac:dyDescent="0.25">
      <c r="A37" s="241" t="s">
        <v>563</v>
      </c>
      <c r="B37" s="111" t="s">
        <v>636</v>
      </c>
      <c r="C37" s="112" t="s">
        <v>203</v>
      </c>
      <c r="D37" s="113" t="s">
        <v>60</v>
      </c>
      <c r="E37" s="113" t="s">
        <v>169</v>
      </c>
      <c r="F37" s="113" t="s">
        <v>52</v>
      </c>
      <c r="G37" s="113">
        <v>6</v>
      </c>
      <c r="H37" s="113">
        <v>2</v>
      </c>
      <c r="I37" s="114" t="s">
        <v>121</v>
      </c>
      <c r="J37" s="115">
        <v>0.2</v>
      </c>
      <c r="K37" s="114" t="s">
        <v>129</v>
      </c>
      <c r="L37" s="116" t="s">
        <v>131</v>
      </c>
      <c r="M37" s="115">
        <v>0.6</v>
      </c>
      <c r="N37" s="197"/>
      <c r="O37" s="197"/>
      <c r="P37" s="198" t="s">
        <v>60</v>
      </c>
      <c r="Q37" s="117"/>
      <c r="R37" s="118"/>
      <c r="S37" s="114" t="s">
        <v>136</v>
      </c>
      <c r="T37" s="119">
        <v>0.2</v>
      </c>
      <c r="U37" s="114" t="s">
        <v>129</v>
      </c>
      <c r="V37" s="116" t="s">
        <v>131</v>
      </c>
      <c r="W37" s="119">
        <v>0.6</v>
      </c>
      <c r="X37" s="199">
        <v>0</v>
      </c>
      <c r="Y37" s="197">
        <v>1</v>
      </c>
      <c r="Z37" s="200"/>
      <c r="AA37" s="120"/>
      <c r="AB37" s="122">
        <v>16.5</v>
      </c>
      <c r="AC37" s="122">
        <v>16.5</v>
      </c>
      <c r="AD37" s="121">
        <v>27</v>
      </c>
      <c r="AE37" s="120"/>
      <c r="AF37" s="122"/>
      <c r="AG37" s="122"/>
      <c r="AH37" s="122"/>
      <c r="AI37" s="122"/>
      <c r="AJ37" s="122"/>
      <c r="AK37" s="122"/>
      <c r="AL37" s="122" t="s">
        <v>52</v>
      </c>
      <c r="AM37" s="122" t="s">
        <v>52</v>
      </c>
      <c r="AN37" s="122"/>
      <c r="AO37" s="121"/>
      <c r="AQ37" s="56">
        <f>SUM(AA37:AD37)</f>
        <v>60</v>
      </c>
      <c r="AR37" s="57">
        <f>AQ37/G37</f>
        <v>10</v>
      </c>
      <c r="AS37" s="56"/>
      <c r="AT37" s="58">
        <f>J37+J38+M37</f>
        <v>1</v>
      </c>
      <c r="AU37" s="58">
        <f>T37+T38+W37</f>
        <v>1</v>
      </c>
    </row>
    <row r="38" spans="1:47" s="55" customFormat="1" x14ac:dyDescent="0.25">
      <c r="A38" s="267"/>
      <c r="B38" s="202"/>
      <c r="C38" s="203"/>
      <c r="D38" s="204"/>
      <c r="E38" s="204"/>
      <c r="F38" s="204"/>
      <c r="G38" s="204"/>
      <c r="H38" s="204"/>
      <c r="I38" s="214" t="s">
        <v>22</v>
      </c>
      <c r="J38" s="216">
        <v>0.2</v>
      </c>
      <c r="K38" s="214"/>
      <c r="L38" s="215"/>
      <c r="M38" s="216"/>
      <c r="N38" s="217"/>
      <c r="O38" s="217"/>
      <c r="P38" s="208"/>
      <c r="Q38" s="218"/>
      <c r="R38" s="219"/>
      <c r="S38" s="214" t="s">
        <v>136</v>
      </c>
      <c r="T38" s="220">
        <v>0.2</v>
      </c>
      <c r="U38" s="214"/>
      <c r="V38" s="215"/>
      <c r="W38" s="220"/>
      <c r="X38" s="221">
        <v>0</v>
      </c>
      <c r="Y38" s="217"/>
      <c r="Z38" s="213"/>
      <c r="AA38" s="88"/>
      <c r="AB38" s="89"/>
      <c r="AC38" s="89"/>
      <c r="AD38" s="90"/>
      <c r="AE38" s="88"/>
      <c r="AF38" s="89"/>
      <c r="AG38" s="89"/>
      <c r="AH38" s="89"/>
      <c r="AI38" s="89"/>
      <c r="AJ38" s="89"/>
      <c r="AK38" s="89"/>
      <c r="AL38" s="89" t="s">
        <v>52</v>
      </c>
      <c r="AM38" s="89" t="s">
        <v>52</v>
      </c>
      <c r="AN38" s="89"/>
      <c r="AO38" s="90"/>
      <c r="AQ38" s="56"/>
      <c r="AR38" s="57"/>
      <c r="AS38" s="56"/>
      <c r="AT38" s="58"/>
      <c r="AU38" s="58"/>
    </row>
    <row r="39" spans="1:47" s="55" customFormat="1" x14ac:dyDescent="0.25">
      <c r="A39" s="282" t="s">
        <v>584</v>
      </c>
      <c r="B39" s="111" t="s">
        <v>636</v>
      </c>
      <c r="C39" s="112" t="s">
        <v>204</v>
      </c>
      <c r="D39" s="113"/>
      <c r="E39" s="113" t="s">
        <v>170</v>
      </c>
      <c r="F39" s="113" t="s">
        <v>52</v>
      </c>
      <c r="G39" s="113">
        <v>3</v>
      </c>
      <c r="H39" s="113">
        <v>1</v>
      </c>
      <c r="I39" s="114" t="s">
        <v>121</v>
      </c>
      <c r="J39" s="115">
        <v>0.2</v>
      </c>
      <c r="K39" s="114" t="s">
        <v>129</v>
      </c>
      <c r="L39" s="116" t="s">
        <v>131</v>
      </c>
      <c r="M39" s="115">
        <v>0.7</v>
      </c>
      <c r="N39" s="197">
        <v>0</v>
      </c>
      <c r="O39" s="197">
        <v>1</v>
      </c>
      <c r="P39" s="198"/>
      <c r="Q39" s="117"/>
      <c r="R39" s="118"/>
      <c r="S39" s="114" t="s">
        <v>136</v>
      </c>
      <c r="T39" s="119">
        <v>0.2</v>
      </c>
      <c r="U39" s="114" t="s">
        <v>129</v>
      </c>
      <c r="V39" s="116" t="s">
        <v>131</v>
      </c>
      <c r="W39" s="115">
        <v>0.7</v>
      </c>
      <c r="X39" s="197">
        <v>0</v>
      </c>
      <c r="Y39" s="197">
        <v>1</v>
      </c>
      <c r="Z39" s="198"/>
      <c r="AA39" s="120"/>
      <c r="AB39" s="122">
        <v>16.5</v>
      </c>
      <c r="AC39" s="122">
        <v>16.5</v>
      </c>
      <c r="AD39" s="121"/>
      <c r="AE39" s="120"/>
      <c r="AF39" s="122"/>
      <c r="AG39" s="122" t="s">
        <v>52</v>
      </c>
      <c r="AH39" s="122"/>
      <c r="AI39" s="122"/>
      <c r="AJ39" s="122"/>
      <c r="AK39" s="122"/>
      <c r="AL39" s="122"/>
      <c r="AM39" s="122"/>
      <c r="AN39" s="122"/>
      <c r="AO39" s="121"/>
      <c r="AQ39" s="56">
        <f>SUM(AA39:AD39)</f>
        <v>33</v>
      </c>
      <c r="AR39" s="57">
        <f>AQ39/G39</f>
        <v>11</v>
      </c>
      <c r="AS39" s="56"/>
      <c r="AT39" s="58">
        <f>J39+J40+M39</f>
        <v>1</v>
      </c>
      <c r="AU39" s="58">
        <f>T39+T40+W39</f>
        <v>1</v>
      </c>
    </row>
    <row r="40" spans="1:47" s="55" customFormat="1" x14ac:dyDescent="0.25">
      <c r="A40" s="267"/>
      <c r="B40" s="186"/>
      <c r="C40" s="224"/>
      <c r="D40" s="35"/>
      <c r="E40" s="35"/>
      <c r="F40" s="35"/>
      <c r="G40" s="35"/>
      <c r="H40" s="35"/>
      <c r="I40" s="38" t="s">
        <v>122</v>
      </c>
      <c r="J40" s="206">
        <v>0.1</v>
      </c>
      <c r="K40" s="38"/>
      <c r="L40" s="205"/>
      <c r="M40" s="206"/>
      <c r="N40" s="48">
        <v>0</v>
      </c>
      <c r="O40" s="48"/>
      <c r="P40" s="43"/>
      <c r="Q40" s="225"/>
      <c r="R40" s="226"/>
      <c r="S40" s="38" t="s">
        <v>137</v>
      </c>
      <c r="T40" s="46">
        <v>0.1</v>
      </c>
      <c r="U40" s="38"/>
      <c r="V40" s="205"/>
      <c r="W40" s="46"/>
      <c r="X40" s="48">
        <v>0</v>
      </c>
      <c r="Y40" s="48"/>
      <c r="Z40" s="43"/>
      <c r="AA40" s="54"/>
      <c r="AB40" s="52"/>
      <c r="AC40" s="52"/>
      <c r="AD40" s="53"/>
      <c r="AE40" s="54"/>
      <c r="AF40" s="52"/>
      <c r="AG40" s="52" t="s">
        <v>52</v>
      </c>
      <c r="AH40" s="52"/>
      <c r="AI40" s="52"/>
      <c r="AJ40" s="52"/>
      <c r="AK40" s="52"/>
      <c r="AL40" s="52"/>
      <c r="AM40" s="52"/>
      <c r="AN40" s="52"/>
      <c r="AO40" s="53"/>
      <c r="AQ40" s="56"/>
      <c r="AR40" s="57"/>
      <c r="AS40" s="56"/>
      <c r="AT40" s="58"/>
      <c r="AU40" s="58"/>
    </row>
    <row r="41" spans="1:47" s="55" customFormat="1" x14ac:dyDescent="0.25">
      <c r="A41" s="241" t="s">
        <v>560</v>
      </c>
      <c r="B41" s="111" t="s">
        <v>636</v>
      </c>
      <c r="C41" s="112" t="s">
        <v>205</v>
      </c>
      <c r="D41" s="113"/>
      <c r="E41" s="113" t="s">
        <v>146</v>
      </c>
      <c r="F41" s="113" t="s">
        <v>52</v>
      </c>
      <c r="G41" s="113">
        <v>6</v>
      </c>
      <c r="H41" s="113">
        <v>2</v>
      </c>
      <c r="I41" s="114" t="s">
        <v>22</v>
      </c>
      <c r="J41" s="115">
        <v>0.2</v>
      </c>
      <c r="K41" s="114" t="s">
        <v>129</v>
      </c>
      <c r="L41" s="116" t="s">
        <v>239</v>
      </c>
      <c r="M41" s="115">
        <v>0.6</v>
      </c>
      <c r="N41" s="197"/>
      <c r="O41" s="197"/>
      <c r="P41" s="198" t="s">
        <v>60</v>
      </c>
      <c r="Q41" s="117"/>
      <c r="R41" s="118"/>
      <c r="S41" s="114" t="s">
        <v>136</v>
      </c>
      <c r="T41" s="119">
        <v>0.2</v>
      </c>
      <c r="U41" s="114" t="s">
        <v>129</v>
      </c>
      <c r="V41" s="116" t="s">
        <v>239</v>
      </c>
      <c r="W41" s="119">
        <v>0.6</v>
      </c>
      <c r="X41" s="199"/>
      <c r="Y41" s="197"/>
      <c r="Z41" s="200" t="s">
        <v>60</v>
      </c>
      <c r="AA41" s="120">
        <v>18</v>
      </c>
      <c r="AB41" s="122"/>
      <c r="AC41" s="122">
        <v>21</v>
      </c>
      <c r="AD41" s="121">
        <v>21</v>
      </c>
      <c r="AE41" s="120"/>
      <c r="AF41" s="122"/>
      <c r="AG41" s="122"/>
      <c r="AH41" s="122"/>
      <c r="AI41" s="122"/>
      <c r="AJ41" s="122"/>
      <c r="AK41" s="122"/>
      <c r="AL41" s="122"/>
      <c r="AM41" s="122"/>
      <c r="AN41" s="122"/>
      <c r="AO41" s="121" t="s">
        <v>52</v>
      </c>
      <c r="AQ41" s="56">
        <f>SUM(AA41:AD41)</f>
        <v>60</v>
      </c>
      <c r="AR41" s="57">
        <f>AQ41/G41</f>
        <v>10</v>
      </c>
      <c r="AS41" s="56"/>
      <c r="AT41" s="58">
        <f>J41+J42+M41</f>
        <v>1</v>
      </c>
      <c r="AU41" s="58">
        <f>T41+T42+W41</f>
        <v>1</v>
      </c>
    </row>
    <row r="42" spans="1:47" s="55" customFormat="1" x14ac:dyDescent="0.25">
      <c r="A42" s="262"/>
      <c r="B42" s="202"/>
      <c r="C42" s="203"/>
      <c r="D42" s="204"/>
      <c r="E42" s="204"/>
      <c r="F42" s="204"/>
      <c r="G42" s="204"/>
      <c r="H42" s="204"/>
      <c r="I42" s="214" t="s">
        <v>121</v>
      </c>
      <c r="J42" s="216">
        <v>0.2</v>
      </c>
      <c r="K42" s="214"/>
      <c r="L42" s="215"/>
      <c r="M42" s="216"/>
      <c r="N42" s="217"/>
      <c r="O42" s="217"/>
      <c r="P42" s="208"/>
      <c r="Q42" s="218"/>
      <c r="R42" s="219"/>
      <c r="S42" s="214" t="s">
        <v>136</v>
      </c>
      <c r="T42" s="220">
        <v>0.2</v>
      </c>
      <c r="U42" s="214"/>
      <c r="V42" s="215"/>
      <c r="W42" s="220"/>
      <c r="X42" s="221"/>
      <c r="Y42" s="217"/>
      <c r="Z42" s="213"/>
      <c r="AA42" s="88"/>
      <c r="AB42" s="89"/>
      <c r="AC42" s="89"/>
      <c r="AD42" s="90"/>
      <c r="AE42" s="88"/>
      <c r="AF42" s="89"/>
      <c r="AG42" s="89"/>
      <c r="AH42" s="89"/>
      <c r="AI42" s="89"/>
      <c r="AJ42" s="89"/>
      <c r="AK42" s="89"/>
      <c r="AL42" s="89"/>
      <c r="AM42" s="89"/>
      <c r="AN42" s="89"/>
      <c r="AO42" s="90" t="s">
        <v>52</v>
      </c>
      <c r="AQ42" s="56"/>
      <c r="AR42" s="57"/>
      <c r="AS42" s="56"/>
      <c r="AT42" s="58"/>
      <c r="AU42" s="58"/>
    </row>
    <row r="43" spans="1:47" s="55" customFormat="1" x14ac:dyDescent="0.25">
      <c r="A43" s="282" t="s">
        <v>584</v>
      </c>
      <c r="B43" s="111" t="s">
        <v>636</v>
      </c>
      <c r="C43" s="112" t="s">
        <v>206</v>
      </c>
      <c r="D43" s="113"/>
      <c r="E43" s="113" t="s">
        <v>171</v>
      </c>
      <c r="F43" s="113" t="s">
        <v>52</v>
      </c>
      <c r="G43" s="113">
        <v>3</v>
      </c>
      <c r="H43" s="113">
        <v>1</v>
      </c>
      <c r="I43" s="114" t="s">
        <v>121</v>
      </c>
      <c r="J43" s="115">
        <v>0.2</v>
      </c>
      <c r="K43" s="114" t="s">
        <v>129</v>
      </c>
      <c r="L43" s="116" t="s">
        <v>131</v>
      </c>
      <c r="M43" s="115">
        <v>0.7</v>
      </c>
      <c r="N43" s="197">
        <v>0</v>
      </c>
      <c r="O43" s="197">
        <v>1</v>
      </c>
      <c r="P43" s="198"/>
      <c r="Q43" s="117"/>
      <c r="R43" s="118"/>
      <c r="S43" s="114" t="s">
        <v>136</v>
      </c>
      <c r="T43" s="119">
        <v>0.2</v>
      </c>
      <c r="U43" s="114" t="s">
        <v>129</v>
      </c>
      <c r="V43" s="116" t="s">
        <v>131</v>
      </c>
      <c r="W43" s="115">
        <v>0.7</v>
      </c>
      <c r="X43" s="197">
        <v>0</v>
      </c>
      <c r="Y43" s="197">
        <v>1</v>
      </c>
      <c r="Z43" s="198"/>
      <c r="AA43" s="120"/>
      <c r="AB43" s="122">
        <v>16.5</v>
      </c>
      <c r="AC43" s="122">
        <v>16.5</v>
      </c>
      <c r="AD43" s="121"/>
      <c r="AE43" s="120"/>
      <c r="AF43" s="122"/>
      <c r="AG43" s="122"/>
      <c r="AH43" s="122" t="s">
        <v>52</v>
      </c>
      <c r="AI43" s="122"/>
      <c r="AJ43" s="122"/>
      <c r="AK43" s="122"/>
      <c r="AL43" s="122"/>
      <c r="AM43" s="122"/>
      <c r="AN43" s="122"/>
      <c r="AO43" s="121"/>
      <c r="AQ43" s="56">
        <f>SUM(AA43:AD43)</f>
        <v>33</v>
      </c>
      <c r="AR43" s="57">
        <f>AQ43/G43</f>
        <v>11</v>
      </c>
      <c r="AS43" s="56"/>
      <c r="AT43" s="58">
        <f>J43+J44+M43</f>
        <v>1</v>
      </c>
      <c r="AU43" s="58">
        <f>T43+T44+W43</f>
        <v>1</v>
      </c>
    </row>
    <row r="44" spans="1:47" s="55" customFormat="1" x14ac:dyDescent="0.25">
      <c r="A44" s="267"/>
      <c r="B44" s="202"/>
      <c r="C44" s="224"/>
      <c r="D44" s="35"/>
      <c r="E44" s="35"/>
      <c r="F44" s="35"/>
      <c r="G44" s="35"/>
      <c r="H44" s="35"/>
      <c r="I44" s="38" t="s">
        <v>122</v>
      </c>
      <c r="J44" s="206">
        <v>0.1</v>
      </c>
      <c r="K44" s="38"/>
      <c r="L44" s="205"/>
      <c r="M44" s="206"/>
      <c r="N44" s="48">
        <v>0</v>
      </c>
      <c r="O44" s="48"/>
      <c r="P44" s="43"/>
      <c r="Q44" s="225"/>
      <c r="R44" s="226"/>
      <c r="S44" s="38" t="s">
        <v>137</v>
      </c>
      <c r="T44" s="46">
        <v>0.1</v>
      </c>
      <c r="U44" s="38"/>
      <c r="V44" s="205"/>
      <c r="W44" s="46"/>
      <c r="X44" s="48">
        <v>0</v>
      </c>
      <c r="Y44" s="48"/>
      <c r="Z44" s="43"/>
      <c r="AA44" s="54"/>
      <c r="AB44" s="52"/>
      <c r="AC44" s="52"/>
      <c r="AD44" s="53"/>
      <c r="AE44" s="54"/>
      <c r="AF44" s="52"/>
      <c r="AG44" s="52"/>
      <c r="AH44" s="52" t="s">
        <v>52</v>
      </c>
      <c r="AI44" s="52"/>
      <c r="AJ44" s="52"/>
      <c r="AK44" s="52"/>
      <c r="AL44" s="52"/>
      <c r="AM44" s="52"/>
      <c r="AN44" s="52"/>
      <c r="AO44" s="53"/>
      <c r="AQ44" s="56"/>
      <c r="AR44" s="57"/>
      <c r="AS44" s="56"/>
      <c r="AT44" s="58"/>
      <c r="AU44" s="58"/>
    </row>
    <row r="45" spans="1:47" s="55" customFormat="1" x14ac:dyDescent="0.25">
      <c r="A45" s="241" t="s">
        <v>564</v>
      </c>
      <c r="B45" s="111" t="s">
        <v>636</v>
      </c>
      <c r="C45" s="112" t="s">
        <v>207</v>
      </c>
      <c r="D45" s="113" t="s">
        <v>60</v>
      </c>
      <c r="E45" s="113" t="s">
        <v>147</v>
      </c>
      <c r="F45" s="113" t="s">
        <v>52</v>
      </c>
      <c r="G45" s="113">
        <v>6</v>
      </c>
      <c r="H45" s="113">
        <v>2</v>
      </c>
      <c r="I45" s="114" t="s">
        <v>122</v>
      </c>
      <c r="J45" s="115">
        <v>0.3</v>
      </c>
      <c r="K45" s="114" t="s">
        <v>129</v>
      </c>
      <c r="L45" s="116" t="s">
        <v>131</v>
      </c>
      <c r="M45" s="115">
        <v>0.4</v>
      </c>
      <c r="N45" s="197"/>
      <c r="O45" s="197"/>
      <c r="P45" s="198" t="s">
        <v>60</v>
      </c>
      <c r="Q45" s="117"/>
      <c r="R45" s="118"/>
      <c r="S45" s="114" t="s">
        <v>136</v>
      </c>
      <c r="T45" s="115">
        <v>0.3</v>
      </c>
      <c r="U45" s="114" t="s">
        <v>129</v>
      </c>
      <c r="V45" s="116" t="s">
        <v>131</v>
      </c>
      <c r="W45" s="115">
        <v>0.4</v>
      </c>
      <c r="X45" s="199"/>
      <c r="Y45" s="197"/>
      <c r="Z45" s="198" t="s">
        <v>60</v>
      </c>
      <c r="AA45" s="120">
        <v>18</v>
      </c>
      <c r="AB45" s="122"/>
      <c r="AC45" s="122"/>
      <c r="AD45" s="121">
        <v>36</v>
      </c>
      <c r="AE45" s="120"/>
      <c r="AF45" s="122"/>
      <c r="AG45" s="122"/>
      <c r="AH45" s="122"/>
      <c r="AI45" s="122"/>
      <c r="AJ45" s="122"/>
      <c r="AK45" s="122"/>
      <c r="AL45" s="122"/>
      <c r="AM45" s="122"/>
      <c r="AN45" s="122" t="s">
        <v>60</v>
      </c>
      <c r="AO45" s="121" t="s">
        <v>52</v>
      </c>
      <c r="AQ45" s="56">
        <f>SUM(AA45:AD45)</f>
        <v>54</v>
      </c>
      <c r="AR45" s="57">
        <f>AQ45/G45</f>
        <v>9</v>
      </c>
      <c r="AS45" s="56"/>
      <c r="AT45" s="58">
        <f>J45+J46+M45</f>
        <v>1</v>
      </c>
      <c r="AU45" s="58">
        <f>T45+T46+W45</f>
        <v>1</v>
      </c>
    </row>
    <row r="46" spans="1:47" s="55" customFormat="1" x14ac:dyDescent="0.25">
      <c r="A46" s="267"/>
      <c r="B46" s="186"/>
      <c r="C46" s="203"/>
      <c r="D46" s="204"/>
      <c r="E46" s="204"/>
      <c r="F46" s="204"/>
      <c r="G46" s="204"/>
      <c r="H46" s="204"/>
      <c r="I46" s="214" t="s">
        <v>121</v>
      </c>
      <c r="J46" s="216">
        <v>0.3</v>
      </c>
      <c r="K46" s="214"/>
      <c r="L46" s="215"/>
      <c r="M46" s="216"/>
      <c r="N46" s="217"/>
      <c r="O46" s="217"/>
      <c r="P46" s="208"/>
      <c r="Q46" s="218"/>
      <c r="R46" s="219"/>
      <c r="S46" s="214" t="s">
        <v>136</v>
      </c>
      <c r="T46" s="216">
        <v>0.3</v>
      </c>
      <c r="U46" s="214"/>
      <c r="V46" s="215"/>
      <c r="W46" s="220"/>
      <c r="X46" s="221"/>
      <c r="Y46" s="217"/>
      <c r="Z46" s="213"/>
      <c r="AA46" s="88"/>
      <c r="AB46" s="89"/>
      <c r="AC46" s="89"/>
      <c r="AD46" s="90"/>
      <c r="AE46" s="88"/>
      <c r="AF46" s="89"/>
      <c r="AG46" s="89"/>
      <c r="AH46" s="89"/>
      <c r="AI46" s="89"/>
      <c r="AJ46" s="89"/>
      <c r="AK46" s="89"/>
      <c r="AL46" s="89"/>
      <c r="AM46" s="89"/>
      <c r="AN46" s="89" t="s">
        <v>60</v>
      </c>
      <c r="AO46" s="90" t="s">
        <v>52</v>
      </c>
      <c r="AQ46" s="56"/>
      <c r="AR46" s="57"/>
      <c r="AS46" s="56"/>
      <c r="AT46" s="58"/>
      <c r="AU46" s="58"/>
    </row>
    <row r="47" spans="1:47" s="55" customFormat="1" ht="15" x14ac:dyDescent="0.25">
      <c r="A47" s="194" t="s">
        <v>493</v>
      </c>
      <c r="B47" s="276"/>
      <c r="C47" s="112" t="s">
        <v>208</v>
      </c>
      <c r="D47" s="113" t="s">
        <v>60</v>
      </c>
      <c r="E47" s="113" t="s">
        <v>172</v>
      </c>
      <c r="F47" s="113" t="s">
        <v>52</v>
      </c>
      <c r="G47" s="113">
        <v>6</v>
      </c>
      <c r="H47" s="113">
        <v>2</v>
      </c>
      <c r="I47" s="114" t="s">
        <v>22</v>
      </c>
      <c r="J47" s="115">
        <v>0.3</v>
      </c>
      <c r="K47" s="114" t="s">
        <v>129</v>
      </c>
      <c r="L47" s="116" t="s">
        <v>131</v>
      </c>
      <c r="M47" s="115">
        <v>0.4</v>
      </c>
      <c r="N47" s="197">
        <v>0</v>
      </c>
      <c r="O47" s="197">
        <v>1</v>
      </c>
      <c r="P47" s="198"/>
      <c r="Q47" s="117"/>
      <c r="R47" s="118"/>
      <c r="S47" s="114" t="s">
        <v>136</v>
      </c>
      <c r="T47" s="119">
        <v>0.3</v>
      </c>
      <c r="U47" s="114" t="s">
        <v>129</v>
      </c>
      <c r="V47" s="116" t="s">
        <v>131</v>
      </c>
      <c r="W47" s="119">
        <v>0.4</v>
      </c>
      <c r="X47" s="199">
        <v>0</v>
      </c>
      <c r="Y47" s="197">
        <v>1</v>
      </c>
      <c r="Z47" s="200"/>
      <c r="AA47" s="120">
        <v>27</v>
      </c>
      <c r="AB47" s="122">
        <v>9</v>
      </c>
      <c r="AC47" s="122">
        <v>27</v>
      </c>
      <c r="AD47" s="121"/>
      <c r="AE47" s="120"/>
      <c r="AF47" s="122"/>
      <c r="AG47" s="122"/>
      <c r="AH47" s="122"/>
      <c r="AI47" s="122"/>
      <c r="AJ47" s="122"/>
      <c r="AK47" s="122"/>
      <c r="AL47" s="122"/>
      <c r="AM47" s="122"/>
      <c r="AN47" s="122" t="s">
        <v>52</v>
      </c>
      <c r="AO47" s="121" t="s">
        <v>52</v>
      </c>
      <c r="AQ47" s="56">
        <f>SUM(AA47:AD47)</f>
        <v>63</v>
      </c>
      <c r="AR47" s="57">
        <f>AQ47/G47</f>
        <v>10.5</v>
      </c>
      <c r="AS47" s="56"/>
      <c r="AT47" s="58">
        <f>J47+J48+M47</f>
        <v>1</v>
      </c>
      <c r="AU47" s="58">
        <f>T47+T48+W47</f>
        <v>1</v>
      </c>
    </row>
    <row r="48" spans="1:47" s="55" customFormat="1" x14ac:dyDescent="0.25">
      <c r="A48" s="267"/>
      <c r="B48" s="186"/>
      <c r="C48" s="224"/>
      <c r="D48" s="35"/>
      <c r="E48" s="35"/>
      <c r="F48" s="35"/>
      <c r="G48" s="35"/>
      <c r="H48" s="35"/>
      <c r="I48" s="38" t="s">
        <v>121</v>
      </c>
      <c r="J48" s="206">
        <v>0.3</v>
      </c>
      <c r="K48" s="38"/>
      <c r="L48" s="205"/>
      <c r="M48" s="206"/>
      <c r="N48" s="48">
        <v>0</v>
      </c>
      <c r="O48" s="48"/>
      <c r="P48" s="43"/>
      <c r="Q48" s="225"/>
      <c r="R48" s="226"/>
      <c r="S48" s="38" t="s">
        <v>136</v>
      </c>
      <c r="T48" s="46">
        <v>0.3</v>
      </c>
      <c r="U48" s="38"/>
      <c r="V48" s="205"/>
      <c r="W48" s="46"/>
      <c r="X48" s="47">
        <v>0</v>
      </c>
      <c r="Y48" s="48"/>
      <c r="Z48" s="49"/>
      <c r="AA48" s="54"/>
      <c r="AB48" s="52"/>
      <c r="AC48" s="52"/>
      <c r="AD48" s="53"/>
      <c r="AE48" s="54"/>
      <c r="AF48" s="52"/>
      <c r="AG48" s="52"/>
      <c r="AH48" s="52"/>
      <c r="AI48" s="52"/>
      <c r="AJ48" s="52"/>
      <c r="AK48" s="52"/>
      <c r="AL48" s="52"/>
      <c r="AM48" s="52"/>
      <c r="AN48" s="52" t="s">
        <v>52</v>
      </c>
      <c r="AO48" s="53" t="s">
        <v>52</v>
      </c>
      <c r="AQ48" s="56"/>
      <c r="AR48" s="57"/>
      <c r="AS48" s="56"/>
      <c r="AT48" s="58"/>
      <c r="AU48" s="58"/>
    </row>
    <row r="49" spans="1:47" s="55" customFormat="1" x14ac:dyDescent="0.25">
      <c r="A49" s="241" t="s">
        <v>565</v>
      </c>
      <c r="B49" s="111" t="s">
        <v>627</v>
      </c>
      <c r="C49" s="112" t="s">
        <v>209</v>
      </c>
      <c r="D49" s="113" t="s">
        <v>60</v>
      </c>
      <c r="E49" s="113" t="s">
        <v>173</v>
      </c>
      <c r="F49" s="113" t="s">
        <v>52</v>
      </c>
      <c r="G49" s="113">
        <v>6</v>
      </c>
      <c r="H49" s="113">
        <v>2</v>
      </c>
      <c r="I49" s="114" t="s">
        <v>12</v>
      </c>
      <c r="J49" s="115">
        <v>0.25</v>
      </c>
      <c r="K49" s="114" t="s">
        <v>129</v>
      </c>
      <c r="L49" s="116" t="s">
        <v>131</v>
      </c>
      <c r="M49" s="115">
        <v>0.5</v>
      </c>
      <c r="N49" s="197">
        <v>0</v>
      </c>
      <c r="O49" s="197">
        <v>1</v>
      </c>
      <c r="P49" s="198"/>
      <c r="Q49" s="117"/>
      <c r="R49" s="118"/>
      <c r="S49" s="114" t="s">
        <v>136</v>
      </c>
      <c r="T49" s="119">
        <v>0.25</v>
      </c>
      <c r="U49" s="114" t="s">
        <v>129</v>
      </c>
      <c r="V49" s="116" t="s">
        <v>131</v>
      </c>
      <c r="W49" s="119">
        <v>0.5</v>
      </c>
      <c r="X49" s="199">
        <v>0</v>
      </c>
      <c r="Y49" s="197">
        <v>1</v>
      </c>
      <c r="Z49" s="200"/>
      <c r="AA49" s="120">
        <v>27</v>
      </c>
      <c r="AB49" s="122">
        <v>9</v>
      </c>
      <c r="AC49" s="122">
        <v>27</v>
      </c>
      <c r="AD49" s="121"/>
      <c r="AE49" s="120"/>
      <c r="AF49" s="122"/>
      <c r="AG49" s="122"/>
      <c r="AH49" s="122"/>
      <c r="AI49" s="122" t="s">
        <v>52</v>
      </c>
      <c r="AJ49" s="122" t="s">
        <v>52</v>
      </c>
      <c r="AK49" s="122" t="s">
        <v>52</v>
      </c>
      <c r="AL49" s="122"/>
      <c r="AM49" s="122"/>
      <c r="AN49" s="122"/>
      <c r="AO49" s="121"/>
      <c r="AQ49" s="56">
        <f>SUM(AA49:AD49)</f>
        <v>63</v>
      </c>
      <c r="AR49" s="57">
        <f>AQ49/G49</f>
        <v>10.5</v>
      </c>
      <c r="AS49" s="56"/>
      <c r="AT49" s="58">
        <f>J49+J50+M49</f>
        <v>1</v>
      </c>
      <c r="AU49" s="58">
        <f>T49+T50+W49</f>
        <v>1</v>
      </c>
    </row>
    <row r="50" spans="1:47" s="55" customFormat="1" x14ac:dyDescent="0.25">
      <c r="A50" s="267"/>
      <c r="B50" s="186"/>
      <c r="C50" s="203"/>
      <c r="D50" s="204"/>
      <c r="E50" s="204"/>
      <c r="F50" s="204"/>
      <c r="G50" s="204"/>
      <c r="H50" s="204"/>
      <c r="I50" s="214" t="s">
        <v>12</v>
      </c>
      <c r="J50" s="216">
        <v>0.25</v>
      </c>
      <c r="K50" s="214"/>
      <c r="L50" s="215"/>
      <c r="M50" s="216"/>
      <c r="N50" s="217">
        <v>0</v>
      </c>
      <c r="O50" s="217"/>
      <c r="P50" s="208"/>
      <c r="Q50" s="218"/>
      <c r="R50" s="219"/>
      <c r="S50" s="214" t="s">
        <v>136</v>
      </c>
      <c r="T50" s="220">
        <v>0.25</v>
      </c>
      <c r="U50" s="214"/>
      <c r="V50" s="215"/>
      <c r="W50" s="220"/>
      <c r="X50" s="221">
        <v>0</v>
      </c>
      <c r="Y50" s="217"/>
      <c r="Z50" s="213"/>
      <c r="AA50" s="88"/>
      <c r="AB50" s="89"/>
      <c r="AC50" s="89"/>
      <c r="AD50" s="90"/>
      <c r="AE50" s="88"/>
      <c r="AF50" s="89"/>
      <c r="AG50" s="89"/>
      <c r="AH50" s="89"/>
      <c r="AI50" s="89" t="s">
        <v>52</v>
      </c>
      <c r="AJ50" s="89" t="s">
        <v>52</v>
      </c>
      <c r="AK50" s="89" t="s">
        <v>52</v>
      </c>
      <c r="AL50" s="89"/>
      <c r="AM50" s="89"/>
      <c r="AN50" s="89"/>
      <c r="AO50" s="90"/>
      <c r="AQ50" s="56"/>
      <c r="AR50" s="57"/>
      <c r="AS50" s="56"/>
      <c r="AT50" s="58"/>
      <c r="AU50" s="58"/>
    </row>
    <row r="51" spans="1:47" s="55" customFormat="1" ht="15" x14ac:dyDescent="0.25">
      <c r="A51" s="241" t="s">
        <v>566</v>
      </c>
      <c r="B51" s="276"/>
      <c r="C51" s="112" t="s">
        <v>210</v>
      </c>
      <c r="D51" s="113"/>
      <c r="E51" s="113" t="s">
        <v>148</v>
      </c>
      <c r="F51" s="113" t="s">
        <v>60</v>
      </c>
      <c r="G51" s="113">
        <v>6</v>
      </c>
      <c r="H51" s="113">
        <v>2</v>
      </c>
      <c r="I51" s="114" t="s">
        <v>121</v>
      </c>
      <c r="J51" s="115">
        <v>0.3</v>
      </c>
      <c r="K51" s="114" t="s">
        <v>129</v>
      </c>
      <c r="L51" s="116" t="s">
        <v>131</v>
      </c>
      <c r="M51" s="115">
        <v>0.4</v>
      </c>
      <c r="N51" s="197">
        <v>0</v>
      </c>
      <c r="O51" s="197">
        <v>1</v>
      </c>
      <c r="P51" s="198"/>
      <c r="Q51" s="117"/>
      <c r="R51" s="118"/>
      <c r="S51" s="114" t="s">
        <v>136</v>
      </c>
      <c r="T51" s="119">
        <v>0.3</v>
      </c>
      <c r="U51" s="114" t="s">
        <v>129</v>
      </c>
      <c r="V51" s="116" t="s">
        <v>131</v>
      </c>
      <c r="W51" s="119">
        <v>0.4</v>
      </c>
      <c r="X51" s="199">
        <v>0</v>
      </c>
      <c r="Y51" s="197">
        <v>1</v>
      </c>
      <c r="Z51" s="200"/>
      <c r="AA51" s="120">
        <v>27</v>
      </c>
      <c r="AB51" s="122">
        <v>9</v>
      </c>
      <c r="AC51" s="122">
        <v>27</v>
      </c>
      <c r="AD51" s="121"/>
      <c r="AE51" s="120"/>
      <c r="AF51" s="122"/>
      <c r="AG51" s="122"/>
      <c r="AH51" s="122"/>
      <c r="AI51" s="122"/>
      <c r="AJ51" s="122"/>
      <c r="AK51" s="122"/>
      <c r="AL51" s="122"/>
      <c r="AM51" s="122"/>
      <c r="AN51" s="122" t="s">
        <v>60</v>
      </c>
      <c r="AO51" s="121"/>
      <c r="AQ51" s="56">
        <f>SUM(AA51:AD51)</f>
        <v>63</v>
      </c>
      <c r="AR51" s="57">
        <f>AQ51/G51</f>
        <v>10.5</v>
      </c>
      <c r="AS51" s="56"/>
      <c r="AT51" s="58">
        <f>J51+J52+M51</f>
        <v>1</v>
      </c>
      <c r="AU51" s="58">
        <f>T51+T52+W51</f>
        <v>1</v>
      </c>
    </row>
    <row r="52" spans="1:47" s="55" customFormat="1" x14ac:dyDescent="0.25">
      <c r="A52" s="267"/>
      <c r="B52" s="202"/>
      <c r="C52" s="224"/>
      <c r="D52" s="35"/>
      <c r="E52" s="35"/>
      <c r="F52" s="35"/>
      <c r="G52" s="35"/>
      <c r="H52" s="35"/>
      <c r="I52" s="38" t="s">
        <v>121</v>
      </c>
      <c r="J52" s="206">
        <v>0.3</v>
      </c>
      <c r="K52" s="38"/>
      <c r="L52" s="205"/>
      <c r="M52" s="206"/>
      <c r="N52" s="48">
        <v>0</v>
      </c>
      <c r="O52" s="48"/>
      <c r="P52" s="43"/>
      <c r="Q52" s="225"/>
      <c r="R52" s="226"/>
      <c r="S52" s="38" t="s">
        <v>136</v>
      </c>
      <c r="T52" s="46">
        <v>0.3</v>
      </c>
      <c r="U52" s="38"/>
      <c r="V52" s="205"/>
      <c r="W52" s="46"/>
      <c r="X52" s="47">
        <v>0</v>
      </c>
      <c r="Y52" s="48"/>
      <c r="Z52" s="49"/>
      <c r="AA52" s="54"/>
      <c r="AB52" s="52"/>
      <c r="AC52" s="52"/>
      <c r="AD52" s="53"/>
      <c r="AE52" s="54"/>
      <c r="AF52" s="52"/>
      <c r="AG52" s="52"/>
      <c r="AH52" s="52"/>
      <c r="AI52" s="52"/>
      <c r="AJ52" s="52"/>
      <c r="AK52" s="52"/>
      <c r="AL52" s="52"/>
      <c r="AM52" s="52"/>
      <c r="AN52" s="52" t="s">
        <v>60</v>
      </c>
      <c r="AO52" s="53"/>
      <c r="AQ52" s="56"/>
      <c r="AR52" s="57"/>
      <c r="AS52" s="56"/>
      <c r="AT52" s="58"/>
      <c r="AU52" s="58"/>
    </row>
    <row r="53" spans="1:47" s="55" customFormat="1" x14ac:dyDescent="0.25">
      <c r="A53" s="241" t="s">
        <v>496</v>
      </c>
      <c r="B53" s="111" t="s">
        <v>627</v>
      </c>
      <c r="C53" s="112" t="s">
        <v>211</v>
      </c>
      <c r="D53" s="113" t="s">
        <v>60</v>
      </c>
      <c r="E53" s="113" t="s">
        <v>174</v>
      </c>
      <c r="F53" s="113" t="s">
        <v>52</v>
      </c>
      <c r="G53" s="113">
        <v>6</v>
      </c>
      <c r="H53" s="113">
        <v>2</v>
      </c>
      <c r="I53" s="114" t="s">
        <v>121</v>
      </c>
      <c r="J53" s="115">
        <v>0.25</v>
      </c>
      <c r="K53" s="114" t="s">
        <v>129</v>
      </c>
      <c r="L53" s="116" t="s">
        <v>131</v>
      </c>
      <c r="M53" s="115">
        <v>0.5</v>
      </c>
      <c r="N53" s="197">
        <v>0</v>
      </c>
      <c r="O53" s="197">
        <v>1</v>
      </c>
      <c r="P53" s="198"/>
      <c r="Q53" s="117"/>
      <c r="R53" s="118"/>
      <c r="S53" s="114" t="s">
        <v>136</v>
      </c>
      <c r="T53" s="119">
        <v>0.25</v>
      </c>
      <c r="U53" s="114" t="s">
        <v>129</v>
      </c>
      <c r="V53" s="116" t="s">
        <v>131</v>
      </c>
      <c r="W53" s="119">
        <v>0.5</v>
      </c>
      <c r="X53" s="199">
        <v>0</v>
      </c>
      <c r="Y53" s="197">
        <v>1</v>
      </c>
      <c r="Z53" s="200"/>
      <c r="AA53" s="120">
        <v>27</v>
      </c>
      <c r="AB53" s="122">
        <v>9</v>
      </c>
      <c r="AC53" s="122">
        <f>27+1</f>
        <v>28</v>
      </c>
      <c r="AD53" s="121"/>
      <c r="AE53" s="120"/>
      <c r="AF53" s="122"/>
      <c r="AG53" s="122"/>
      <c r="AH53" s="122"/>
      <c r="AI53" s="122" t="s">
        <v>52</v>
      </c>
      <c r="AJ53" s="122"/>
      <c r="AK53" s="122" t="s">
        <v>52</v>
      </c>
      <c r="AL53" s="122"/>
      <c r="AM53" s="122"/>
      <c r="AN53" s="122"/>
      <c r="AO53" s="121"/>
      <c r="AQ53" s="56">
        <f>SUM(AA53:AD53)</f>
        <v>64</v>
      </c>
      <c r="AR53" s="57">
        <f>AQ53/G53</f>
        <v>10.666666666666666</v>
      </c>
      <c r="AS53" s="56"/>
      <c r="AT53" s="58">
        <f>J53+J54+M53</f>
        <v>1</v>
      </c>
      <c r="AU53" s="58">
        <f>T53+T54+W53</f>
        <v>1</v>
      </c>
    </row>
    <row r="54" spans="1:47" s="55" customFormat="1" x14ac:dyDescent="0.25">
      <c r="A54" s="267"/>
      <c r="B54" s="186"/>
      <c r="C54" s="203"/>
      <c r="D54" s="204"/>
      <c r="E54" s="204"/>
      <c r="F54" s="204"/>
      <c r="G54" s="204"/>
      <c r="H54" s="204"/>
      <c r="I54" s="214" t="s">
        <v>22</v>
      </c>
      <c r="J54" s="216">
        <v>0.25</v>
      </c>
      <c r="K54" s="214"/>
      <c r="L54" s="215"/>
      <c r="M54" s="216"/>
      <c r="N54" s="217">
        <v>0</v>
      </c>
      <c r="O54" s="217"/>
      <c r="P54" s="208"/>
      <c r="Q54" s="218"/>
      <c r="R54" s="219"/>
      <c r="S54" s="214" t="s">
        <v>136</v>
      </c>
      <c r="T54" s="220">
        <v>0.25</v>
      </c>
      <c r="U54" s="214"/>
      <c r="V54" s="215"/>
      <c r="W54" s="220"/>
      <c r="X54" s="221">
        <v>0</v>
      </c>
      <c r="Y54" s="217"/>
      <c r="Z54" s="213"/>
      <c r="AA54" s="88"/>
      <c r="AB54" s="89"/>
      <c r="AC54" s="89"/>
      <c r="AD54" s="90"/>
      <c r="AE54" s="88"/>
      <c r="AF54" s="89"/>
      <c r="AG54" s="89"/>
      <c r="AH54" s="89"/>
      <c r="AI54" s="89" t="s">
        <v>52</v>
      </c>
      <c r="AJ54" s="89"/>
      <c r="AK54" s="89" t="s">
        <v>52</v>
      </c>
      <c r="AL54" s="89"/>
      <c r="AM54" s="89"/>
      <c r="AN54" s="89"/>
      <c r="AO54" s="90"/>
      <c r="AQ54" s="56"/>
      <c r="AR54" s="57"/>
      <c r="AS54" s="56"/>
      <c r="AT54" s="58"/>
      <c r="AU54" s="58"/>
    </row>
    <row r="55" spans="1:47" s="55" customFormat="1" ht="15" x14ac:dyDescent="0.25">
      <c r="A55" s="241" t="s">
        <v>567</v>
      </c>
      <c r="B55" s="276"/>
      <c r="C55" s="112" t="s">
        <v>212</v>
      </c>
      <c r="D55" s="113" t="s">
        <v>60</v>
      </c>
      <c r="E55" s="113" t="s">
        <v>175</v>
      </c>
      <c r="F55" s="113" t="s">
        <v>77</v>
      </c>
      <c r="G55" s="113">
        <v>6</v>
      </c>
      <c r="H55" s="113">
        <v>2</v>
      </c>
      <c r="I55" s="114" t="s">
        <v>121</v>
      </c>
      <c r="J55" s="115">
        <v>0.3</v>
      </c>
      <c r="K55" s="114" t="s">
        <v>129</v>
      </c>
      <c r="L55" s="116" t="s">
        <v>131</v>
      </c>
      <c r="M55" s="115">
        <v>0.4</v>
      </c>
      <c r="N55" s="197">
        <v>0</v>
      </c>
      <c r="O55" s="197">
        <v>1</v>
      </c>
      <c r="P55" s="198"/>
      <c r="Q55" s="117"/>
      <c r="R55" s="118"/>
      <c r="S55" s="114" t="s">
        <v>136</v>
      </c>
      <c r="T55" s="119">
        <v>0.3</v>
      </c>
      <c r="U55" s="114" t="s">
        <v>129</v>
      </c>
      <c r="V55" s="116" t="s">
        <v>131</v>
      </c>
      <c r="W55" s="119">
        <v>0.4</v>
      </c>
      <c r="X55" s="199">
        <v>0</v>
      </c>
      <c r="Y55" s="197">
        <v>1</v>
      </c>
      <c r="Z55" s="200"/>
      <c r="AA55" s="120"/>
      <c r="AB55" s="122">
        <v>27</v>
      </c>
      <c r="AC55" s="122">
        <v>18</v>
      </c>
      <c r="AD55" s="121"/>
      <c r="AE55" s="120"/>
      <c r="AF55" s="122"/>
      <c r="AG55" s="122" t="s">
        <v>60</v>
      </c>
      <c r="AH55" s="122"/>
      <c r="AI55" s="122"/>
      <c r="AJ55" s="122"/>
      <c r="AK55" s="122"/>
      <c r="AL55" s="122"/>
      <c r="AM55" s="122" t="s">
        <v>52</v>
      </c>
      <c r="AN55" s="122"/>
      <c r="AO55" s="121"/>
      <c r="AQ55" s="56">
        <f>SUM(AA55:AD55)</f>
        <v>45</v>
      </c>
      <c r="AR55" s="57">
        <f>AQ55/G55</f>
        <v>7.5</v>
      </c>
      <c r="AS55" s="56"/>
      <c r="AT55" s="58">
        <f>J55+J56+M55</f>
        <v>1</v>
      </c>
      <c r="AU55" s="58">
        <f>T55+T56+W55</f>
        <v>1</v>
      </c>
    </row>
    <row r="56" spans="1:47" s="55" customFormat="1" x14ac:dyDescent="0.25">
      <c r="A56" s="267"/>
      <c r="B56" s="186"/>
      <c r="C56" s="224"/>
      <c r="D56" s="35"/>
      <c r="E56" s="35"/>
      <c r="F56" s="35"/>
      <c r="G56" s="35"/>
      <c r="H56" s="35"/>
      <c r="I56" s="38" t="s">
        <v>22</v>
      </c>
      <c r="J56" s="206">
        <v>0.3</v>
      </c>
      <c r="K56" s="38"/>
      <c r="L56" s="205"/>
      <c r="M56" s="206"/>
      <c r="N56" s="48">
        <v>0</v>
      </c>
      <c r="O56" s="48"/>
      <c r="P56" s="43"/>
      <c r="Q56" s="225"/>
      <c r="R56" s="226"/>
      <c r="S56" s="38" t="s">
        <v>136</v>
      </c>
      <c r="T56" s="46">
        <v>0.3</v>
      </c>
      <c r="U56" s="38"/>
      <c r="V56" s="205"/>
      <c r="W56" s="46"/>
      <c r="X56" s="47">
        <v>0</v>
      </c>
      <c r="Y56" s="48"/>
      <c r="Z56" s="49"/>
      <c r="AA56" s="54"/>
      <c r="AB56" s="52"/>
      <c r="AC56" s="52"/>
      <c r="AD56" s="53"/>
      <c r="AE56" s="54"/>
      <c r="AF56" s="52"/>
      <c r="AG56" s="52" t="s">
        <v>60</v>
      </c>
      <c r="AH56" s="52"/>
      <c r="AI56" s="52"/>
      <c r="AJ56" s="52"/>
      <c r="AK56" s="52"/>
      <c r="AL56" s="52"/>
      <c r="AM56" s="52" t="s">
        <v>52</v>
      </c>
      <c r="AN56" s="52"/>
      <c r="AO56" s="53"/>
      <c r="AQ56" s="56"/>
      <c r="AR56" s="57"/>
      <c r="AS56" s="56"/>
      <c r="AT56" s="58"/>
      <c r="AU56" s="58"/>
    </row>
    <row r="57" spans="1:47" s="55" customFormat="1" x14ac:dyDescent="0.25">
      <c r="A57" s="241" t="s">
        <v>495</v>
      </c>
      <c r="B57" s="111" t="s">
        <v>636</v>
      </c>
      <c r="C57" s="112" t="s">
        <v>213</v>
      </c>
      <c r="D57" s="113" t="s">
        <v>60</v>
      </c>
      <c r="E57" s="113" t="s">
        <v>176</v>
      </c>
      <c r="F57" s="113" t="s">
        <v>52</v>
      </c>
      <c r="G57" s="113">
        <v>3</v>
      </c>
      <c r="H57" s="113">
        <v>1</v>
      </c>
      <c r="I57" s="114" t="s">
        <v>121</v>
      </c>
      <c r="J57" s="115">
        <v>0.25</v>
      </c>
      <c r="K57" s="114" t="s">
        <v>129</v>
      </c>
      <c r="L57" s="116" t="s">
        <v>131</v>
      </c>
      <c r="M57" s="115">
        <v>0.5</v>
      </c>
      <c r="N57" s="197">
        <v>0</v>
      </c>
      <c r="O57" s="197">
        <v>1</v>
      </c>
      <c r="P57" s="198"/>
      <c r="Q57" s="117"/>
      <c r="R57" s="118"/>
      <c r="S57" s="114" t="s">
        <v>136</v>
      </c>
      <c r="T57" s="115">
        <v>0.25</v>
      </c>
      <c r="U57" s="114" t="s">
        <v>129</v>
      </c>
      <c r="V57" s="116" t="s">
        <v>131</v>
      </c>
      <c r="W57" s="115">
        <v>0.5</v>
      </c>
      <c r="X57" s="199">
        <v>0</v>
      </c>
      <c r="Y57" s="197">
        <v>1</v>
      </c>
      <c r="Z57" s="200"/>
      <c r="AA57" s="120"/>
      <c r="AB57" s="122">
        <v>7.5</v>
      </c>
      <c r="AC57" s="122">
        <v>22.5</v>
      </c>
      <c r="AD57" s="121"/>
      <c r="AE57" s="120" t="s">
        <v>52</v>
      </c>
      <c r="AF57" s="122" t="s">
        <v>52</v>
      </c>
      <c r="AG57" s="122"/>
      <c r="AH57" s="122"/>
      <c r="AI57" s="122"/>
      <c r="AJ57" s="122"/>
      <c r="AK57" s="122"/>
      <c r="AL57" s="122"/>
      <c r="AM57" s="122"/>
      <c r="AN57" s="122"/>
      <c r="AO57" s="121"/>
      <c r="AQ57" s="56">
        <f>SUM(AA57:AD57)</f>
        <v>30</v>
      </c>
      <c r="AR57" s="57">
        <f>AQ57/G57</f>
        <v>10</v>
      </c>
      <c r="AS57" s="56"/>
      <c r="AT57" s="58">
        <f>J57+J58+M57</f>
        <v>1</v>
      </c>
      <c r="AU57" s="58">
        <f>T57+T58+W57</f>
        <v>1</v>
      </c>
    </row>
    <row r="58" spans="1:47" s="55" customFormat="1" ht="15" x14ac:dyDescent="0.25">
      <c r="A58" s="280"/>
      <c r="B58" s="240"/>
      <c r="C58" s="203"/>
      <c r="D58" s="204"/>
      <c r="E58" s="204"/>
      <c r="F58" s="204"/>
      <c r="G58" s="204"/>
      <c r="H58" s="204"/>
      <c r="I58" s="214" t="s">
        <v>12</v>
      </c>
      <c r="J58" s="216">
        <v>0.25</v>
      </c>
      <c r="K58" s="214"/>
      <c r="L58" s="215"/>
      <c r="M58" s="216"/>
      <c r="N58" s="217">
        <v>0</v>
      </c>
      <c r="O58" s="217"/>
      <c r="P58" s="208"/>
      <c r="Q58" s="218"/>
      <c r="R58" s="219"/>
      <c r="S58" s="214" t="s">
        <v>136</v>
      </c>
      <c r="T58" s="216">
        <v>0.25</v>
      </c>
      <c r="U58" s="214"/>
      <c r="V58" s="215"/>
      <c r="W58" s="220"/>
      <c r="X58" s="221">
        <v>0</v>
      </c>
      <c r="Y58" s="217"/>
      <c r="Z58" s="213"/>
      <c r="AA58" s="88"/>
      <c r="AB58" s="89"/>
      <c r="AC58" s="89"/>
      <c r="AD58" s="90"/>
      <c r="AE58" s="88" t="s">
        <v>52</v>
      </c>
      <c r="AF58" s="89" t="s">
        <v>52</v>
      </c>
      <c r="AG58" s="89"/>
      <c r="AH58" s="89"/>
      <c r="AI58" s="89"/>
      <c r="AJ58" s="89"/>
      <c r="AK58" s="89"/>
      <c r="AL58" s="89"/>
      <c r="AM58" s="89"/>
      <c r="AN58" s="89"/>
      <c r="AO58" s="90"/>
      <c r="AQ58" s="56"/>
      <c r="AR58" s="57"/>
      <c r="AS58" s="56"/>
      <c r="AT58" s="58"/>
      <c r="AU58" s="58"/>
    </row>
    <row r="59" spans="1:47" s="55" customFormat="1" x14ac:dyDescent="0.25">
      <c r="A59" s="241" t="s">
        <v>568</v>
      </c>
      <c r="B59" s="111" t="s">
        <v>636</v>
      </c>
      <c r="C59" s="112" t="s">
        <v>214</v>
      </c>
      <c r="D59" s="113"/>
      <c r="E59" s="113" t="s">
        <v>177</v>
      </c>
      <c r="F59" s="113" t="s">
        <v>52</v>
      </c>
      <c r="G59" s="113">
        <v>6</v>
      </c>
      <c r="H59" s="113">
        <v>2</v>
      </c>
      <c r="I59" s="114" t="s">
        <v>121</v>
      </c>
      <c r="J59" s="119">
        <v>0.5</v>
      </c>
      <c r="K59" s="114"/>
      <c r="L59" s="116"/>
      <c r="M59" s="115"/>
      <c r="N59" s="197">
        <v>0</v>
      </c>
      <c r="O59" s="197"/>
      <c r="P59" s="198"/>
      <c r="Q59" s="114" t="s">
        <v>9</v>
      </c>
      <c r="R59" s="118"/>
      <c r="S59" s="114" t="s">
        <v>9</v>
      </c>
      <c r="T59" s="119"/>
      <c r="U59" s="114" t="s">
        <v>129</v>
      </c>
      <c r="V59" s="116" t="s">
        <v>131</v>
      </c>
      <c r="W59" s="119">
        <v>1</v>
      </c>
      <c r="X59" s="199"/>
      <c r="Y59" s="197"/>
      <c r="Z59" s="200"/>
      <c r="AA59" s="120"/>
      <c r="AB59" s="122">
        <v>36</v>
      </c>
      <c r="AC59" s="122"/>
      <c r="AD59" s="121"/>
      <c r="AE59" s="120"/>
      <c r="AF59" s="122"/>
      <c r="AG59" s="122"/>
      <c r="AH59" s="122"/>
      <c r="AI59" s="122"/>
      <c r="AJ59" s="122"/>
      <c r="AK59" s="122"/>
      <c r="AL59" s="122" t="s">
        <v>52</v>
      </c>
      <c r="AM59" s="122"/>
      <c r="AN59" s="122"/>
      <c r="AO59" s="121"/>
      <c r="AQ59" s="56">
        <f>SUM(AA59:AD59)</f>
        <v>36</v>
      </c>
      <c r="AR59" s="57">
        <f>AQ59/G59</f>
        <v>6</v>
      </c>
      <c r="AS59" s="56"/>
      <c r="AT59" s="58">
        <f>J59+J60+M59</f>
        <v>1</v>
      </c>
      <c r="AU59" s="58">
        <f>T59+T60+W59</f>
        <v>1</v>
      </c>
    </row>
    <row r="60" spans="1:47" s="55" customFormat="1" ht="15" x14ac:dyDescent="0.25">
      <c r="A60" s="280"/>
      <c r="B60" s="240"/>
      <c r="C60" s="203"/>
      <c r="D60" s="204"/>
      <c r="E60" s="204"/>
      <c r="F60" s="204"/>
      <c r="G60" s="204"/>
      <c r="H60" s="204"/>
      <c r="I60" s="214" t="s">
        <v>121</v>
      </c>
      <c r="J60" s="220">
        <v>0.5</v>
      </c>
      <c r="K60" s="214"/>
      <c r="L60" s="215"/>
      <c r="M60" s="216"/>
      <c r="N60" s="217">
        <v>1</v>
      </c>
      <c r="O60" s="217"/>
      <c r="P60" s="208"/>
      <c r="Q60" s="218"/>
      <c r="R60" s="219"/>
      <c r="S60" s="214" t="s">
        <v>9</v>
      </c>
      <c r="T60" s="220"/>
      <c r="U60" s="214"/>
      <c r="V60" s="215"/>
      <c r="W60" s="220"/>
      <c r="X60" s="221"/>
      <c r="Y60" s="217"/>
      <c r="Z60" s="213"/>
      <c r="AA60" s="88"/>
      <c r="AB60" s="89"/>
      <c r="AC60" s="89"/>
      <c r="AD60" s="90"/>
      <c r="AE60" s="88"/>
      <c r="AF60" s="89"/>
      <c r="AG60" s="89"/>
      <c r="AH60" s="89"/>
      <c r="AI60" s="89"/>
      <c r="AJ60" s="89"/>
      <c r="AK60" s="89"/>
      <c r="AL60" s="89" t="s">
        <v>52</v>
      </c>
      <c r="AM60" s="89"/>
      <c r="AN60" s="89"/>
      <c r="AO60" s="90"/>
      <c r="AQ60" s="56"/>
      <c r="AR60" s="57"/>
      <c r="AS60" s="56"/>
      <c r="AT60" s="58"/>
      <c r="AU60" s="58"/>
    </row>
    <row r="61" spans="1:47" s="55" customFormat="1" ht="15" x14ac:dyDescent="0.25">
      <c r="A61" s="241" t="s">
        <v>566</v>
      </c>
      <c r="B61" s="276"/>
      <c r="C61" s="112" t="s">
        <v>215</v>
      </c>
      <c r="D61" s="113"/>
      <c r="E61" s="113" t="s">
        <v>149</v>
      </c>
      <c r="F61" s="113" t="s">
        <v>52</v>
      </c>
      <c r="G61" s="113">
        <v>6</v>
      </c>
      <c r="H61" s="113">
        <v>2</v>
      </c>
      <c r="I61" s="114" t="s">
        <v>121</v>
      </c>
      <c r="J61" s="115">
        <v>0.3</v>
      </c>
      <c r="K61" s="114" t="s">
        <v>129</v>
      </c>
      <c r="L61" s="116" t="s">
        <v>131</v>
      </c>
      <c r="M61" s="115">
        <v>0.4</v>
      </c>
      <c r="N61" s="197">
        <v>0</v>
      </c>
      <c r="O61" s="197">
        <v>1</v>
      </c>
      <c r="P61" s="198"/>
      <c r="Q61" s="117"/>
      <c r="R61" s="118"/>
      <c r="S61" s="114" t="s">
        <v>136</v>
      </c>
      <c r="T61" s="119">
        <v>0.3</v>
      </c>
      <c r="U61" s="114" t="s">
        <v>129</v>
      </c>
      <c r="V61" s="116" t="s">
        <v>131</v>
      </c>
      <c r="W61" s="119">
        <v>0.4</v>
      </c>
      <c r="X61" s="199">
        <v>0</v>
      </c>
      <c r="Y61" s="197">
        <v>1</v>
      </c>
      <c r="Z61" s="200"/>
      <c r="AA61" s="120">
        <v>27</v>
      </c>
      <c r="AB61" s="122">
        <v>9</v>
      </c>
      <c r="AC61" s="122">
        <v>27</v>
      </c>
      <c r="AD61" s="121"/>
      <c r="AE61" s="120"/>
      <c r="AF61" s="122"/>
      <c r="AG61" s="122"/>
      <c r="AH61" s="122"/>
      <c r="AI61" s="122"/>
      <c r="AJ61" s="122"/>
      <c r="AK61" s="122"/>
      <c r="AL61" s="122"/>
      <c r="AM61" s="122"/>
      <c r="AN61" s="122"/>
      <c r="AO61" s="121" t="s">
        <v>52</v>
      </c>
      <c r="AQ61" s="56">
        <f>SUM(AA61:AD61)</f>
        <v>63</v>
      </c>
      <c r="AR61" s="57">
        <f>AQ61/G61</f>
        <v>10.5</v>
      </c>
      <c r="AS61" s="56"/>
      <c r="AT61" s="58">
        <f>J61+J62+M61</f>
        <v>1</v>
      </c>
      <c r="AU61" s="58">
        <f>T61+T62+W61</f>
        <v>1</v>
      </c>
    </row>
    <row r="62" spans="1:47" s="55" customFormat="1" x14ac:dyDescent="0.25">
      <c r="A62" s="267"/>
      <c r="B62" s="186"/>
      <c r="C62" s="224"/>
      <c r="D62" s="35"/>
      <c r="E62" s="35"/>
      <c r="F62" s="35"/>
      <c r="G62" s="35"/>
      <c r="H62" s="35"/>
      <c r="I62" s="38" t="s">
        <v>121</v>
      </c>
      <c r="J62" s="206">
        <v>0.3</v>
      </c>
      <c r="K62" s="38"/>
      <c r="L62" s="205"/>
      <c r="M62" s="206"/>
      <c r="N62" s="48">
        <v>0</v>
      </c>
      <c r="O62" s="48"/>
      <c r="P62" s="43"/>
      <c r="Q62" s="225"/>
      <c r="R62" s="226"/>
      <c r="S62" s="38" t="s">
        <v>136</v>
      </c>
      <c r="T62" s="46">
        <v>0.3</v>
      </c>
      <c r="U62" s="38"/>
      <c r="V62" s="205"/>
      <c r="W62" s="46"/>
      <c r="X62" s="47">
        <v>0</v>
      </c>
      <c r="Y62" s="48"/>
      <c r="Z62" s="49"/>
      <c r="AA62" s="54"/>
      <c r="AB62" s="52"/>
      <c r="AC62" s="52"/>
      <c r="AD62" s="53"/>
      <c r="AE62" s="54"/>
      <c r="AF62" s="52"/>
      <c r="AG62" s="52"/>
      <c r="AH62" s="52"/>
      <c r="AI62" s="52"/>
      <c r="AJ62" s="52"/>
      <c r="AK62" s="52"/>
      <c r="AL62" s="52"/>
      <c r="AM62" s="52"/>
      <c r="AN62" s="52"/>
      <c r="AO62" s="53" t="s">
        <v>52</v>
      </c>
      <c r="AQ62" s="56"/>
      <c r="AR62" s="57"/>
      <c r="AS62" s="56"/>
      <c r="AT62" s="58"/>
      <c r="AU62" s="58"/>
    </row>
    <row r="63" spans="1:47" s="55" customFormat="1" x14ac:dyDescent="0.25">
      <c r="A63" s="241" t="s">
        <v>496</v>
      </c>
      <c r="B63" s="111" t="s">
        <v>627</v>
      </c>
      <c r="C63" s="112" t="s">
        <v>216</v>
      </c>
      <c r="D63" s="113"/>
      <c r="E63" s="113" t="s">
        <v>178</v>
      </c>
      <c r="F63" s="113" t="s">
        <v>52</v>
      </c>
      <c r="G63" s="113">
        <v>6</v>
      </c>
      <c r="H63" s="113">
        <v>2</v>
      </c>
      <c r="I63" s="114" t="s">
        <v>121</v>
      </c>
      <c r="J63" s="115">
        <v>0.25</v>
      </c>
      <c r="K63" s="114" t="s">
        <v>129</v>
      </c>
      <c r="L63" s="116" t="s">
        <v>131</v>
      </c>
      <c r="M63" s="115">
        <v>0.5</v>
      </c>
      <c r="N63" s="197">
        <v>0</v>
      </c>
      <c r="O63" s="197">
        <v>1</v>
      </c>
      <c r="P63" s="198"/>
      <c r="Q63" s="117"/>
      <c r="R63" s="118"/>
      <c r="S63" s="114" t="s">
        <v>136</v>
      </c>
      <c r="T63" s="119">
        <v>0.3</v>
      </c>
      <c r="U63" s="114" t="s">
        <v>129</v>
      </c>
      <c r="V63" s="116" t="s">
        <v>131</v>
      </c>
      <c r="W63" s="119">
        <v>0.4</v>
      </c>
      <c r="X63" s="199">
        <v>0</v>
      </c>
      <c r="Y63" s="197">
        <v>1</v>
      </c>
      <c r="Z63" s="200"/>
      <c r="AA63" s="120">
        <v>27</v>
      </c>
      <c r="AB63" s="122">
        <v>9</v>
      </c>
      <c r="AC63" s="122">
        <f>27+1</f>
        <v>28</v>
      </c>
      <c r="AD63" s="121"/>
      <c r="AE63" s="120"/>
      <c r="AF63" s="122"/>
      <c r="AG63" s="122"/>
      <c r="AH63" s="122"/>
      <c r="AI63" s="122"/>
      <c r="AJ63" s="122" t="s">
        <v>52</v>
      </c>
      <c r="AK63" s="122"/>
      <c r="AL63" s="122"/>
      <c r="AM63" s="122"/>
      <c r="AN63" s="122"/>
      <c r="AO63" s="121"/>
      <c r="AQ63" s="56">
        <f>SUM(AA63:AD63)</f>
        <v>64</v>
      </c>
      <c r="AR63" s="57">
        <f>AQ63/G63</f>
        <v>10.666666666666666</v>
      </c>
      <c r="AS63" s="56"/>
      <c r="AT63" s="58">
        <f>J63+J64+M63</f>
        <v>1</v>
      </c>
      <c r="AU63" s="58">
        <f>T63+T64+W63</f>
        <v>1</v>
      </c>
    </row>
    <row r="64" spans="1:47" s="55" customFormat="1" x14ac:dyDescent="0.25">
      <c r="A64" s="267"/>
      <c r="B64" s="240"/>
      <c r="C64" s="203"/>
      <c r="D64" s="204"/>
      <c r="E64" s="204"/>
      <c r="F64" s="204"/>
      <c r="G64" s="204"/>
      <c r="H64" s="204"/>
      <c r="I64" s="214" t="s">
        <v>22</v>
      </c>
      <c r="J64" s="216">
        <v>0.25</v>
      </c>
      <c r="K64" s="214"/>
      <c r="L64" s="215"/>
      <c r="M64" s="216"/>
      <c r="N64" s="217">
        <v>0</v>
      </c>
      <c r="O64" s="217"/>
      <c r="P64" s="208"/>
      <c r="Q64" s="218"/>
      <c r="R64" s="219"/>
      <c r="S64" s="214" t="s">
        <v>136</v>
      </c>
      <c r="T64" s="46">
        <v>0.3</v>
      </c>
      <c r="U64" s="38"/>
      <c r="V64" s="215"/>
      <c r="W64" s="46"/>
      <c r="X64" s="221">
        <v>0</v>
      </c>
      <c r="Y64" s="217"/>
      <c r="Z64" s="213"/>
      <c r="AA64" s="88"/>
      <c r="AB64" s="89"/>
      <c r="AC64" s="89"/>
      <c r="AD64" s="90"/>
      <c r="AE64" s="88"/>
      <c r="AF64" s="89"/>
      <c r="AG64" s="89"/>
      <c r="AH64" s="89"/>
      <c r="AI64" s="89"/>
      <c r="AJ64" s="89" t="s">
        <v>52</v>
      </c>
      <c r="AK64" s="89"/>
      <c r="AL64" s="89"/>
      <c r="AM64" s="89"/>
      <c r="AN64" s="89"/>
      <c r="AO64" s="90"/>
      <c r="AQ64" s="56"/>
      <c r="AR64" s="57"/>
      <c r="AS64" s="56"/>
      <c r="AT64" s="58"/>
      <c r="AU64" s="58"/>
    </row>
    <row r="65" spans="1:47" s="55" customFormat="1" x14ac:dyDescent="0.25">
      <c r="A65" s="241" t="s">
        <v>569</v>
      </c>
      <c r="B65" s="111" t="s">
        <v>636</v>
      </c>
      <c r="C65" s="112" t="s">
        <v>217</v>
      </c>
      <c r="D65" s="113" t="s">
        <v>60</v>
      </c>
      <c r="E65" s="113" t="s">
        <v>179</v>
      </c>
      <c r="F65" s="113" t="s">
        <v>52</v>
      </c>
      <c r="G65" s="113">
        <v>3</v>
      </c>
      <c r="H65" s="113">
        <v>1</v>
      </c>
      <c r="I65" s="114" t="s">
        <v>642</v>
      </c>
      <c r="J65" s="115">
        <v>0.3</v>
      </c>
      <c r="K65" s="114" t="s">
        <v>129</v>
      </c>
      <c r="L65" s="116" t="s">
        <v>131</v>
      </c>
      <c r="M65" s="115">
        <v>0.5</v>
      </c>
      <c r="N65" s="197" t="s">
        <v>238</v>
      </c>
      <c r="O65" s="197"/>
      <c r="P65" s="198" t="s">
        <v>60</v>
      </c>
      <c r="Q65" s="117"/>
      <c r="R65" s="118"/>
      <c r="S65" s="114" t="s">
        <v>136</v>
      </c>
      <c r="T65" s="115">
        <v>0.3</v>
      </c>
      <c r="U65" s="114" t="s">
        <v>129</v>
      </c>
      <c r="V65" s="116" t="s">
        <v>131</v>
      </c>
      <c r="W65" s="119">
        <v>0.5</v>
      </c>
      <c r="X65" s="199" t="s">
        <v>238</v>
      </c>
      <c r="Y65" s="197"/>
      <c r="Z65" s="200" t="s">
        <v>60</v>
      </c>
      <c r="AA65" s="120">
        <v>7.5</v>
      </c>
      <c r="AB65" s="122"/>
      <c r="AC65" s="122">
        <v>16.5</v>
      </c>
      <c r="AD65" s="121">
        <v>7.5</v>
      </c>
      <c r="AE65" s="120"/>
      <c r="AF65" s="122"/>
      <c r="AG65" s="122"/>
      <c r="AH65" s="122"/>
      <c r="AI65" s="122" t="s">
        <v>52</v>
      </c>
      <c r="AJ65" s="122" t="s">
        <v>52</v>
      </c>
      <c r="AK65" s="122" t="s">
        <v>52</v>
      </c>
      <c r="AL65" s="122"/>
      <c r="AM65" s="122"/>
      <c r="AN65" s="122"/>
      <c r="AO65" s="121"/>
      <c r="AQ65" s="56">
        <f>SUM(AA65:AD65)</f>
        <v>31.5</v>
      </c>
      <c r="AR65" s="57">
        <f>AQ65/G65</f>
        <v>10.5</v>
      </c>
      <c r="AS65" s="56"/>
      <c r="AT65" s="58">
        <f>J65+J66+M65</f>
        <v>1</v>
      </c>
      <c r="AU65" s="58">
        <f>T65+T66+W65</f>
        <v>1</v>
      </c>
    </row>
    <row r="66" spans="1:47" s="55" customFormat="1" ht="15" x14ac:dyDescent="0.25">
      <c r="A66" s="280"/>
      <c r="B66" s="240"/>
      <c r="C66" s="203"/>
      <c r="D66" s="204"/>
      <c r="E66" s="204"/>
      <c r="F66" s="204"/>
      <c r="G66" s="204"/>
      <c r="H66" s="204"/>
      <c r="I66" s="214" t="s">
        <v>8</v>
      </c>
      <c r="J66" s="216">
        <v>0.2</v>
      </c>
      <c r="K66" s="214"/>
      <c r="L66" s="215"/>
      <c r="M66" s="216"/>
      <c r="N66" s="217"/>
      <c r="O66" s="217"/>
      <c r="P66" s="208"/>
      <c r="Q66" s="218"/>
      <c r="R66" s="219"/>
      <c r="S66" s="214" t="s">
        <v>136</v>
      </c>
      <c r="T66" s="220">
        <v>0.2</v>
      </c>
      <c r="U66" s="214"/>
      <c r="V66" s="215"/>
      <c r="W66" s="220"/>
      <c r="X66" s="221"/>
      <c r="Y66" s="217"/>
      <c r="Z66" s="213"/>
      <c r="AA66" s="88"/>
      <c r="AB66" s="89"/>
      <c r="AC66" s="89"/>
      <c r="AD66" s="90"/>
      <c r="AE66" s="88"/>
      <c r="AF66" s="89"/>
      <c r="AG66" s="89"/>
      <c r="AH66" s="89"/>
      <c r="AI66" s="89" t="s">
        <v>52</v>
      </c>
      <c r="AJ66" s="89" t="s">
        <v>52</v>
      </c>
      <c r="AK66" s="89" t="s">
        <v>52</v>
      </c>
      <c r="AL66" s="89"/>
      <c r="AM66" s="89"/>
      <c r="AN66" s="89"/>
      <c r="AO66" s="90"/>
      <c r="AQ66" s="56"/>
      <c r="AR66" s="57"/>
      <c r="AS66" s="56"/>
      <c r="AT66" s="58"/>
      <c r="AU66" s="58"/>
    </row>
    <row r="67" spans="1:47" s="55" customFormat="1" x14ac:dyDescent="0.25">
      <c r="A67" s="241" t="s">
        <v>570</v>
      </c>
      <c r="B67" s="111" t="s">
        <v>636</v>
      </c>
      <c r="C67" s="112" t="s">
        <v>218</v>
      </c>
      <c r="D67" s="113" t="s">
        <v>60</v>
      </c>
      <c r="E67" s="113" t="s">
        <v>180</v>
      </c>
      <c r="F67" s="113" t="s">
        <v>77</v>
      </c>
      <c r="G67" s="113">
        <v>6</v>
      </c>
      <c r="H67" s="113">
        <v>2</v>
      </c>
      <c r="I67" s="114" t="s">
        <v>121</v>
      </c>
      <c r="J67" s="115">
        <v>0.3</v>
      </c>
      <c r="K67" s="114" t="s">
        <v>129</v>
      </c>
      <c r="L67" s="116" t="s">
        <v>131</v>
      </c>
      <c r="M67" s="115">
        <v>0.4</v>
      </c>
      <c r="N67" s="197"/>
      <c r="O67" s="197"/>
      <c r="P67" s="198" t="s">
        <v>60</v>
      </c>
      <c r="Q67" s="117"/>
      <c r="R67" s="118"/>
      <c r="S67" s="114" t="s">
        <v>136</v>
      </c>
      <c r="T67" s="119">
        <v>0.3</v>
      </c>
      <c r="U67" s="114" t="s">
        <v>129</v>
      </c>
      <c r="V67" s="116" t="s">
        <v>131</v>
      </c>
      <c r="W67" s="119">
        <v>0.4</v>
      </c>
      <c r="X67" s="199"/>
      <c r="Y67" s="197"/>
      <c r="Z67" s="200" t="s">
        <v>60</v>
      </c>
      <c r="AA67" s="120">
        <v>12</v>
      </c>
      <c r="AB67" s="122"/>
      <c r="AC67" s="122">
        <v>31.5</v>
      </c>
      <c r="AD67" s="121">
        <v>16.5</v>
      </c>
      <c r="AE67" s="120"/>
      <c r="AF67" s="122"/>
      <c r="AG67" s="122"/>
      <c r="AH67" s="122"/>
      <c r="AI67" s="122"/>
      <c r="AJ67" s="122"/>
      <c r="AK67" s="122"/>
      <c r="AL67" s="122" t="s">
        <v>52</v>
      </c>
      <c r="AM67" s="122"/>
      <c r="AN67" s="122" t="s">
        <v>60</v>
      </c>
      <c r="AO67" s="121"/>
      <c r="AQ67" s="56">
        <f>SUM(AA67:AD67)</f>
        <v>60</v>
      </c>
      <c r="AR67" s="57">
        <f>AQ67/G67</f>
        <v>10</v>
      </c>
      <c r="AS67" s="56"/>
      <c r="AT67" s="58">
        <f>J67+J68+M67</f>
        <v>1</v>
      </c>
      <c r="AU67" s="58">
        <f>T67+T68+W67</f>
        <v>1</v>
      </c>
    </row>
    <row r="68" spans="1:47" s="55" customFormat="1" x14ac:dyDescent="0.25">
      <c r="A68" s="267"/>
      <c r="B68" s="240"/>
      <c r="C68" s="228"/>
      <c r="D68" s="79"/>
      <c r="E68" s="79"/>
      <c r="F68" s="79"/>
      <c r="G68" s="79"/>
      <c r="H68" s="79"/>
      <c r="I68" s="81" t="s">
        <v>122</v>
      </c>
      <c r="J68" s="82">
        <v>0.3</v>
      </c>
      <c r="K68" s="81"/>
      <c r="L68" s="229"/>
      <c r="M68" s="82"/>
      <c r="N68" s="207"/>
      <c r="O68" s="207"/>
      <c r="P68" s="230"/>
      <c r="Q68" s="83"/>
      <c r="R68" s="84"/>
      <c r="S68" s="81" t="s">
        <v>136</v>
      </c>
      <c r="T68" s="231">
        <v>0.3</v>
      </c>
      <c r="U68" s="81"/>
      <c r="V68" s="229"/>
      <c r="W68" s="231"/>
      <c r="X68" s="209"/>
      <c r="Y68" s="207"/>
      <c r="Z68" s="80"/>
      <c r="AA68" s="85"/>
      <c r="AB68" s="86"/>
      <c r="AC68" s="86"/>
      <c r="AD68" s="87"/>
      <c r="AE68" s="88"/>
      <c r="AF68" s="89"/>
      <c r="AG68" s="89"/>
      <c r="AH68" s="89"/>
      <c r="AI68" s="89"/>
      <c r="AJ68" s="89"/>
      <c r="AK68" s="89"/>
      <c r="AL68" s="89" t="s">
        <v>52</v>
      </c>
      <c r="AM68" s="89"/>
      <c r="AN68" s="89" t="s">
        <v>60</v>
      </c>
      <c r="AO68" s="90"/>
      <c r="AQ68" s="56"/>
      <c r="AR68" s="57"/>
      <c r="AS68" s="56"/>
      <c r="AT68" s="58"/>
      <c r="AU68" s="58"/>
    </row>
    <row r="69" spans="1:47" s="55" customFormat="1" x14ac:dyDescent="0.25">
      <c r="A69" s="241" t="s">
        <v>571</v>
      </c>
      <c r="B69" s="111" t="s">
        <v>636</v>
      </c>
      <c r="C69" s="112" t="s">
        <v>219</v>
      </c>
      <c r="D69" s="113"/>
      <c r="E69" s="113" t="s">
        <v>181</v>
      </c>
      <c r="F69" s="200" t="s">
        <v>52</v>
      </c>
      <c r="G69" s="113">
        <v>3</v>
      </c>
      <c r="H69" s="117">
        <v>1</v>
      </c>
      <c r="I69" s="114" t="s">
        <v>637</v>
      </c>
      <c r="J69" s="115">
        <v>0.25</v>
      </c>
      <c r="K69" s="114" t="s">
        <v>129</v>
      </c>
      <c r="L69" s="116" t="s">
        <v>131</v>
      </c>
      <c r="M69" s="115">
        <v>0.5</v>
      </c>
      <c r="N69" s="197"/>
      <c r="O69" s="197"/>
      <c r="P69" s="198" t="s">
        <v>60</v>
      </c>
      <c r="Q69" s="117"/>
      <c r="R69" s="118"/>
      <c r="S69" s="114" t="s">
        <v>136</v>
      </c>
      <c r="T69" s="115">
        <v>0.25</v>
      </c>
      <c r="U69" s="114" t="s">
        <v>129</v>
      </c>
      <c r="V69" s="116" t="s">
        <v>131</v>
      </c>
      <c r="W69" s="115">
        <v>0.5</v>
      </c>
      <c r="X69" s="199"/>
      <c r="Y69" s="197"/>
      <c r="Z69" s="200" t="s">
        <v>60</v>
      </c>
      <c r="AA69" s="120">
        <v>10.5</v>
      </c>
      <c r="AB69" s="122"/>
      <c r="AC69" s="122">
        <v>13.5</v>
      </c>
      <c r="AD69" s="121">
        <v>7</v>
      </c>
      <c r="AE69" s="120"/>
      <c r="AF69" s="122"/>
      <c r="AG69" s="122"/>
      <c r="AH69" s="122"/>
      <c r="AI69" s="122"/>
      <c r="AJ69" s="122"/>
      <c r="AK69" s="122"/>
      <c r="AL69" s="122"/>
      <c r="AM69" s="122" t="s">
        <v>52</v>
      </c>
      <c r="AN69" s="122"/>
      <c r="AO69" s="121"/>
      <c r="AQ69" s="56">
        <f>SUM(AA69:AD69)</f>
        <v>31</v>
      </c>
      <c r="AR69" s="57">
        <f>AQ69/G69</f>
        <v>10.333333333333334</v>
      </c>
      <c r="AS69" s="56"/>
      <c r="AT69" s="58">
        <f>J69+J70+M69</f>
        <v>1</v>
      </c>
      <c r="AU69" s="58">
        <f>T69+T70+W69</f>
        <v>1</v>
      </c>
    </row>
    <row r="70" spans="1:47" s="55" customFormat="1" ht="15" x14ac:dyDescent="0.25">
      <c r="A70" s="280"/>
      <c r="B70" s="240"/>
      <c r="C70" s="203"/>
      <c r="D70" s="204"/>
      <c r="E70" s="204"/>
      <c r="F70" s="213"/>
      <c r="G70" s="204"/>
      <c r="H70" s="218"/>
      <c r="I70" s="214" t="s">
        <v>8</v>
      </c>
      <c r="J70" s="216">
        <v>0.25</v>
      </c>
      <c r="K70" s="214"/>
      <c r="L70" s="215"/>
      <c r="M70" s="216"/>
      <c r="N70" s="217"/>
      <c r="O70" s="217"/>
      <c r="P70" s="208"/>
      <c r="Q70" s="218"/>
      <c r="R70" s="219"/>
      <c r="S70" s="214" t="s">
        <v>136</v>
      </c>
      <c r="T70" s="220">
        <v>0.25</v>
      </c>
      <c r="U70" s="214"/>
      <c r="V70" s="215"/>
      <c r="W70" s="220"/>
      <c r="X70" s="221"/>
      <c r="Y70" s="217"/>
      <c r="Z70" s="213"/>
      <c r="AA70" s="88"/>
      <c r="AB70" s="89"/>
      <c r="AC70" s="89"/>
      <c r="AD70" s="90"/>
      <c r="AE70" s="88"/>
      <c r="AF70" s="89"/>
      <c r="AG70" s="89"/>
      <c r="AH70" s="89"/>
      <c r="AI70" s="89"/>
      <c r="AJ70" s="89"/>
      <c r="AK70" s="89"/>
      <c r="AL70" s="89"/>
      <c r="AM70" s="89" t="s">
        <v>52</v>
      </c>
      <c r="AN70" s="89"/>
      <c r="AO70" s="90"/>
      <c r="AQ70" s="56"/>
      <c r="AR70" s="57"/>
      <c r="AS70" s="56"/>
      <c r="AT70" s="58"/>
      <c r="AU70" s="58"/>
    </row>
    <row r="71" spans="1:47" s="55" customFormat="1" x14ac:dyDescent="0.25">
      <c r="A71" s="241" t="s">
        <v>572</v>
      </c>
      <c r="B71" s="111" t="s">
        <v>627</v>
      </c>
      <c r="C71" s="112" t="s">
        <v>220</v>
      </c>
      <c r="D71" s="113" t="s">
        <v>60</v>
      </c>
      <c r="E71" s="113" t="s">
        <v>150</v>
      </c>
      <c r="F71" s="200" t="s">
        <v>60</v>
      </c>
      <c r="G71" s="113">
        <v>3</v>
      </c>
      <c r="H71" s="113">
        <v>1</v>
      </c>
      <c r="I71" s="114" t="s">
        <v>122</v>
      </c>
      <c r="J71" s="115">
        <v>0.4</v>
      </c>
      <c r="K71" s="114" t="s">
        <v>129</v>
      </c>
      <c r="L71" s="116" t="s">
        <v>133</v>
      </c>
      <c r="M71" s="115">
        <v>0.5</v>
      </c>
      <c r="N71" s="197"/>
      <c r="O71" s="197"/>
      <c r="P71" s="198" t="s">
        <v>60</v>
      </c>
      <c r="Q71" s="117"/>
      <c r="R71" s="118"/>
      <c r="S71" s="114" t="s">
        <v>136</v>
      </c>
      <c r="T71" s="119">
        <v>0.4</v>
      </c>
      <c r="U71" s="114" t="s">
        <v>129</v>
      </c>
      <c r="V71" s="116" t="s">
        <v>133</v>
      </c>
      <c r="W71" s="119">
        <v>0.5</v>
      </c>
      <c r="X71" s="199"/>
      <c r="Y71" s="197"/>
      <c r="Z71" s="200" t="s">
        <v>60</v>
      </c>
      <c r="AA71" s="120"/>
      <c r="AB71" s="122"/>
      <c r="AC71" s="122">
        <v>9</v>
      </c>
      <c r="AD71" s="121">
        <v>21</v>
      </c>
      <c r="AE71" s="120" t="s">
        <v>60</v>
      </c>
      <c r="AF71" s="122"/>
      <c r="AG71" s="122" t="s">
        <v>60</v>
      </c>
      <c r="AH71" s="122"/>
      <c r="AI71" s="122"/>
      <c r="AJ71" s="122"/>
      <c r="AK71" s="122"/>
      <c r="AL71" s="122"/>
      <c r="AM71" s="122"/>
      <c r="AN71" s="122"/>
      <c r="AO71" s="121"/>
      <c r="AQ71" s="56">
        <f>SUM(AA71:AD71)</f>
        <v>30</v>
      </c>
      <c r="AR71" s="57">
        <f>AQ71/G71</f>
        <v>10</v>
      </c>
      <c r="AS71" s="56"/>
      <c r="AT71" s="58">
        <f>J71+J72+M71</f>
        <v>1</v>
      </c>
      <c r="AU71" s="58">
        <f>T71+T72+W71</f>
        <v>1</v>
      </c>
    </row>
    <row r="72" spans="1:47" s="55" customFormat="1" x14ac:dyDescent="0.25">
      <c r="A72" s="267"/>
      <c r="B72" s="202"/>
      <c r="C72" s="203"/>
      <c r="D72" s="204"/>
      <c r="E72" s="204"/>
      <c r="F72" s="213"/>
      <c r="G72" s="204"/>
      <c r="H72" s="204"/>
      <c r="I72" s="214" t="s">
        <v>22</v>
      </c>
      <c r="J72" s="216">
        <v>0.1</v>
      </c>
      <c r="K72" s="214"/>
      <c r="L72" s="215"/>
      <c r="M72" s="216"/>
      <c r="N72" s="217"/>
      <c r="O72" s="217"/>
      <c r="P72" s="208"/>
      <c r="Q72" s="218"/>
      <c r="R72" s="219"/>
      <c r="S72" s="214" t="s">
        <v>136</v>
      </c>
      <c r="T72" s="220">
        <v>0.1</v>
      </c>
      <c r="U72" s="214"/>
      <c r="V72" s="215"/>
      <c r="W72" s="216"/>
      <c r="X72" s="221"/>
      <c r="Y72" s="217"/>
      <c r="Z72" s="213"/>
      <c r="AA72" s="88"/>
      <c r="AB72" s="89"/>
      <c r="AC72" s="89"/>
      <c r="AD72" s="213"/>
      <c r="AE72" s="88" t="s">
        <v>60</v>
      </c>
      <c r="AF72" s="89"/>
      <c r="AG72" s="89" t="s">
        <v>60</v>
      </c>
      <c r="AH72" s="89"/>
      <c r="AI72" s="89"/>
      <c r="AJ72" s="89"/>
      <c r="AK72" s="89"/>
      <c r="AL72" s="89"/>
      <c r="AM72" s="89"/>
      <c r="AN72" s="89"/>
      <c r="AO72" s="90"/>
      <c r="AQ72" s="56"/>
      <c r="AR72" s="57"/>
      <c r="AS72" s="56"/>
      <c r="AT72" s="58"/>
      <c r="AU72" s="58"/>
    </row>
    <row r="73" spans="1:47" s="55" customFormat="1" x14ac:dyDescent="0.25">
      <c r="A73" s="241" t="s">
        <v>573</v>
      </c>
      <c r="B73" s="111" t="s">
        <v>636</v>
      </c>
      <c r="C73" s="112" t="s">
        <v>221</v>
      </c>
      <c r="D73" s="113"/>
      <c r="E73" s="113" t="s">
        <v>182</v>
      </c>
      <c r="F73" s="200" t="s">
        <v>60</v>
      </c>
      <c r="G73" s="113">
        <v>3</v>
      </c>
      <c r="H73" s="113">
        <v>1</v>
      </c>
      <c r="I73" s="114" t="s">
        <v>624</v>
      </c>
      <c r="J73" s="115">
        <v>0.5</v>
      </c>
      <c r="K73" s="114"/>
      <c r="L73" s="116"/>
      <c r="M73" s="115"/>
      <c r="N73" s="197"/>
      <c r="O73" s="197"/>
      <c r="P73" s="198"/>
      <c r="Q73" s="117" t="s">
        <v>136</v>
      </c>
      <c r="R73" s="118"/>
      <c r="S73" s="114"/>
      <c r="T73" s="115"/>
      <c r="U73" s="114"/>
      <c r="V73" s="116"/>
      <c r="W73" s="119"/>
      <c r="X73" s="199"/>
      <c r="Y73" s="197"/>
      <c r="Z73" s="200"/>
      <c r="AA73" s="120"/>
      <c r="AB73" s="122"/>
      <c r="AC73" s="122"/>
      <c r="AD73" s="121">
        <v>30</v>
      </c>
      <c r="AE73" s="120" t="s">
        <v>60</v>
      </c>
      <c r="AF73" s="122"/>
      <c r="AG73" s="122"/>
      <c r="AH73" s="122"/>
      <c r="AI73" s="122"/>
      <c r="AJ73" s="122"/>
      <c r="AK73" s="122"/>
      <c r="AL73" s="122"/>
      <c r="AM73" s="122"/>
      <c r="AN73" s="122"/>
      <c r="AO73" s="121"/>
      <c r="AQ73" s="56">
        <f t="shared" ref="AQ73:AQ79" si="0">SUM(AA73:AD73)</f>
        <v>30</v>
      </c>
      <c r="AR73" s="57">
        <f t="shared" ref="AR73:AR79" si="1">AQ73/G73</f>
        <v>10</v>
      </c>
      <c r="AS73" s="56"/>
      <c r="AT73" s="58">
        <f>J73+J74+M73</f>
        <v>1</v>
      </c>
      <c r="AU73" s="58">
        <f>T73+T74+W73</f>
        <v>0</v>
      </c>
    </row>
    <row r="74" spans="1:47" s="55" customFormat="1" ht="15" x14ac:dyDescent="0.25">
      <c r="A74" s="280"/>
      <c r="B74" s="240"/>
      <c r="C74" s="224"/>
      <c r="D74" s="35"/>
      <c r="E74" s="35"/>
      <c r="F74" s="49"/>
      <c r="G74" s="35"/>
      <c r="H74" s="35"/>
      <c r="I74" s="214" t="s">
        <v>624</v>
      </c>
      <c r="J74" s="216">
        <v>0.5</v>
      </c>
      <c r="K74" s="214"/>
      <c r="L74" s="215"/>
      <c r="M74" s="216"/>
      <c r="N74" s="217"/>
      <c r="O74" s="217"/>
      <c r="P74" s="208"/>
      <c r="Q74" s="218"/>
      <c r="R74" s="219"/>
      <c r="S74" s="214"/>
      <c r="T74" s="216"/>
      <c r="U74" s="214"/>
      <c r="V74" s="215"/>
      <c r="W74" s="220"/>
      <c r="X74" s="47"/>
      <c r="Y74" s="48"/>
      <c r="Z74" s="49"/>
      <c r="AA74" s="54"/>
      <c r="AB74" s="52"/>
      <c r="AC74" s="52"/>
      <c r="AD74" s="53"/>
      <c r="AE74" s="54" t="s">
        <v>60</v>
      </c>
      <c r="AF74" s="52"/>
      <c r="AG74" s="52"/>
      <c r="AH74" s="52"/>
      <c r="AI74" s="52"/>
      <c r="AJ74" s="52"/>
      <c r="AK74" s="52"/>
      <c r="AL74" s="52"/>
      <c r="AM74" s="52"/>
      <c r="AN74" s="52"/>
      <c r="AO74" s="53"/>
      <c r="AQ74" s="56"/>
      <c r="AR74" s="57"/>
      <c r="AS74" s="56"/>
      <c r="AT74" s="58"/>
      <c r="AU74" s="58"/>
    </row>
    <row r="75" spans="1:47" s="55" customFormat="1" x14ac:dyDescent="0.25">
      <c r="A75" s="241" t="s">
        <v>574</v>
      </c>
      <c r="B75" s="111" t="s">
        <v>636</v>
      </c>
      <c r="C75" s="112" t="s">
        <v>222</v>
      </c>
      <c r="D75" s="113" t="s">
        <v>60</v>
      </c>
      <c r="E75" s="113" t="s">
        <v>183</v>
      </c>
      <c r="F75" s="200" t="s">
        <v>77</v>
      </c>
      <c r="G75" s="113">
        <v>3</v>
      </c>
      <c r="H75" s="113">
        <v>1</v>
      </c>
      <c r="I75" s="114" t="s">
        <v>655</v>
      </c>
      <c r="J75" s="115">
        <v>0.2</v>
      </c>
      <c r="K75" s="114" t="s">
        <v>129</v>
      </c>
      <c r="L75" s="116" t="s">
        <v>133</v>
      </c>
      <c r="M75" s="115">
        <v>0.7</v>
      </c>
      <c r="N75" s="197"/>
      <c r="O75" s="197"/>
      <c r="P75" s="198" t="s">
        <v>60</v>
      </c>
      <c r="Q75" s="117"/>
      <c r="R75" s="118"/>
      <c r="S75" s="114" t="s">
        <v>136</v>
      </c>
      <c r="T75" s="115">
        <v>0.2</v>
      </c>
      <c r="U75" s="114" t="s">
        <v>129</v>
      </c>
      <c r="V75" s="116" t="s">
        <v>133</v>
      </c>
      <c r="W75" s="119">
        <v>0.7</v>
      </c>
      <c r="X75" s="199"/>
      <c r="Y75" s="197"/>
      <c r="Z75" s="200" t="s">
        <v>60</v>
      </c>
      <c r="AA75" s="120"/>
      <c r="AB75" s="122"/>
      <c r="AC75" s="122">
        <v>10.5</v>
      </c>
      <c r="AD75" s="121">
        <v>20</v>
      </c>
      <c r="AE75" s="120"/>
      <c r="AF75" s="122"/>
      <c r="AG75" s="122" t="s">
        <v>60</v>
      </c>
      <c r="AH75" s="122" t="s">
        <v>52</v>
      </c>
      <c r="AI75" s="122"/>
      <c r="AJ75" s="122"/>
      <c r="AK75" s="122"/>
      <c r="AL75" s="122"/>
      <c r="AM75" s="122"/>
      <c r="AN75" s="122"/>
      <c r="AO75" s="121"/>
      <c r="AQ75" s="56">
        <f t="shared" si="0"/>
        <v>30.5</v>
      </c>
      <c r="AR75" s="57">
        <f t="shared" si="1"/>
        <v>10.166666666666666</v>
      </c>
      <c r="AS75" s="56"/>
      <c r="AT75" s="58">
        <f>J75+J76+M75</f>
        <v>1</v>
      </c>
      <c r="AU75" s="58">
        <f>T75+T76+W75</f>
        <v>1</v>
      </c>
    </row>
    <row r="76" spans="1:47" s="55" customFormat="1" ht="15" x14ac:dyDescent="0.25">
      <c r="A76" s="280"/>
      <c r="B76" s="240"/>
      <c r="C76" s="203"/>
      <c r="D76" s="204"/>
      <c r="E76" s="204"/>
      <c r="F76" s="213"/>
      <c r="G76" s="204"/>
      <c r="H76" s="204"/>
      <c r="I76" s="214" t="s">
        <v>654</v>
      </c>
      <c r="J76" s="216">
        <v>0.1</v>
      </c>
      <c r="K76" s="214"/>
      <c r="L76" s="215"/>
      <c r="M76" s="216"/>
      <c r="N76" s="217"/>
      <c r="O76" s="217"/>
      <c r="P76" s="208"/>
      <c r="Q76" s="218"/>
      <c r="R76" s="219"/>
      <c r="S76" s="214" t="s">
        <v>136</v>
      </c>
      <c r="T76" s="216">
        <v>0.1</v>
      </c>
      <c r="U76" s="214"/>
      <c r="V76" s="215"/>
      <c r="W76" s="220"/>
      <c r="X76" s="221"/>
      <c r="Y76" s="217"/>
      <c r="Z76" s="213"/>
      <c r="AA76" s="88"/>
      <c r="AB76" s="89"/>
      <c r="AC76" s="89"/>
      <c r="AD76" s="90"/>
      <c r="AE76" s="88"/>
      <c r="AF76" s="89"/>
      <c r="AG76" s="89" t="s">
        <v>60</v>
      </c>
      <c r="AH76" s="89" t="s">
        <v>52</v>
      </c>
      <c r="AI76" s="89"/>
      <c r="AJ76" s="89"/>
      <c r="AK76" s="89"/>
      <c r="AL76" s="89"/>
      <c r="AM76" s="89"/>
      <c r="AN76" s="89"/>
      <c r="AO76" s="90"/>
      <c r="AQ76" s="56"/>
      <c r="AR76" s="57"/>
      <c r="AS76" s="56"/>
      <c r="AT76" s="58"/>
      <c r="AU76" s="58"/>
    </row>
    <row r="77" spans="1:47" s="55" customFormat="1" x14ac:dyDescent="0.25">
      <c r="A77" s="241" t="s">
        <v>572</v>
      </c>
      <c r="B77" s="111" t="s">
        <v>636</v>
      </c>
      <c r="C77" s="112" t="s">
        <v>223</v>
      </c>
      <c r="D77" s="113"/>
      <c r="E77" s="113" t="s">
        <v>151</v>
      </c>
      <c r="F77" s="200" t="s">
        <v>60</v>
      </c>
      <c r="G77" s="113">
        <v>3</v>
      </c>
      <c r="H77" s="113">
        <v>1</v>
      </c>
      <c r="I77" s="114" t="s">
        <v>122</v>
      </c>
      <c r="J77" s="115">
        <v>0.4</v>
      </c>
      <c r="K77" s="114" t="s">
        <v>129</v>
      </c>
      <c r="L77" s="116" t="s">
        <v>133</v>
      </c>
      <c r="M77" s="115">
        <v>0.5</v>
      </c>
      <c r="N77" s="197"/>
      <c r="O77" s="197"/>
      <c r="P77" s="198" t="s">
        <v>60</v>
      </c>
      <c r="Q77" s="117"/>
      <c r="R77" s="118"/>
      <c r="S77" s="114" t="s">
        <v>136</v>
      </c>
      <c r="T77" s="119">
        <v>0.4</v>
      </c>
      <c r="U77" s="114" t="s">
        <v>129</v>
      </c>
      <c r="V77" s="116" t="s">
        <v>133</v>
      </c>
      <c r="W77" s="119">
        <v>0.5</v>
      </c>
      <c r="X77" s="199"/>
      <c r="Y77" s="197"/>
      <c r="Z77" s="200" t="s">
        <v>60</v>
      </c>
      <c r="AA77" s="120"/>
      <c r="AB77" s="122"/>
      <c r="AC77" s="122">
        <v>9</v>
      </c>
      <c r="AD77" s="121">
        <v>21</v>
      </c>
      <c r="AE77" s="120"/>
      <c r="AF77" s="122" t="s">
        <v>60</v>
      </c>
      <c r="AG77" s="122"/>
      <c r="AH77" s="122"/>
      <c r="AI77" s="122"/>
      <c r="AJ77" s="122"/>
      <c r="AK77" s="122"/>
      <c r="AL77" s="122"/>
      <c r="AM77" s="122"/>
      <c r="AN77" s="122"/>
      <c r="AO77" s="121"/>
      <c r="AQ77" s="56">
        <f t="shared" si="0"/>
        <v>30</v>
      </c>
      <c r="AR77" s="57">
        <f t="shared" si="1"/>
        <v>10</v>
      </c>
      <c r="AS77" s="56"/>
      <c r="AT77" s="58">
        <f>J77+J78+M77</f>
        <v>1</v>
      </c>
      <c r="AU77" s="58">
        <f>T77+T78+W77</f>
        <v>1</v>
      </c>
    </row>
    <row r="78" spans="1:47" s="55" customFormat="1" ht="15" x14ac:dyDescent="0.25">
      <c r="A78" s="280"/>
      <c r="B78" s="240"/>
      <c r="C78" s="203"/>
      <c r="D78" s="204"/>
      <c r="E78" s="204"/>
      <c r="F78" s="213"/>
      <c r="G78" s="204"/>
      <c r="H78" s="204"/>
      <c r="I78" s="214" t="s">
        <v>22</v>
      </c>
      <c r="J78" s="216">
        <v>0.1</v>
      </c>
      <c r="K78" s="214"/>
      <c r="L78" s="215"/>
      <c r="M78" s="216"/>
      <c r="N78" s="217"/>
      <c r="O78" s="217"/>
      <c r="P78" s="208"/>
      <c r="Q78" s="218"/>
      <c r="R78" s="219"/>
      <c r="S78" s="214" t="s">
        <v>136</v>
      </c>
      <c r="T78" s="220">
        <v>0.1</v>
      </c>
      <c r="U78" s="214"/>
      <c r="V78" s="215"/>
      <c r="W78" s="216"/>
      <c r="X78" s="221"/>
      <c r="Y78" s="217"/>
      <c r="Z78" s="213"/>
      <c r="AA78" s="88"/>
      <c r="AB78" s="89"/>
      <c r="AC78" s="89"/>
      <c r="AD78" s="90"/>
      <c r="AE78" s="88"/>
      <c r="AF78" s="89" t="s">
        <v>60</v>
      </c>
      <c r="AG78" s="89"/>
      <c r="AH78" s="89"/>
      <c r="AI78" s="89"/>
      <c r="AJ78" s="89"/>
      <c r="AK78" s="89"/>
      <c r="AL78" s="89"/>
      <c r="AM78" s="89"/>
      <c r="AN78" s="89"/>
      <c r="AO78" s="90"/>
      <c r="AQ78" s="56"/>
      <c r="AR78" s="57"/>
      <c r="AS78" s="56"/>
      <c r="AT78" s="58"/>
      <c r="AU78" s="58"/>
    </row>
    <row r="79" spans="1:47" s="55" customFormat="1" x14ac:dyDescent="0.25">
      <c r="A79" s="241" t="s">
        <v>573</v>
      </c>
      <c r="B79" s="111" t="s">
        <v>636</v>
      </c>
      <c r="C79" s="112" t="s">
        <v>224</v>
      </c>
      <c r="D79" s="113"/>
      <c r="E79" s="113" t="s">
        <v>184</v>
      </c>
      <c r="F79" s="200" t="s">
        <v>60</v>
      </c>
      <c r="G79" s="113">
        <v>3</v>
      </c>
      <c r="H79" s="113">
        <v>1</v>
      </c>
      <c r="I79" s="114" t="s">
        <v>624</v>
      </c>
      <c r="J79" s="115">
        <v>0.5</v>
      </c>
      <c r="K79" s="114"/>
      <c r="L79" s="116"/>
      <c r="M79" s="115"/>
      <c r="N79" s="197"/>
      <c r="O79" s="197"/>
      <c r="P79" s="198"/>
      <c r="Q79" s="117" t="s">
        <v>136</v>
      </c>
      <c r="R79" s="118"/>
      <c r="S79" s="114"/>
      <c r="T79" s="115"/>
      <c r="U79" s="114"/>
      <c r="V79" s="116"/>
      <c r="W79" s="119"/>
      <c r="X79" s="199"/>
      <c r="Y79" s="197"/>
      <c r="Z79" s="200"/>
      <c r="AA79" s="120"/>
      <c r="AB79" s="122"/>
      <c r="AC79" s="122"/>
      <c r="AD79" s="121">
        <v>30</v>
      </c>
      <c r="AE79" s="120"/>
      <c r="AF79" s="122" t="s">
        <v>60</v>
      </c>
      <c r="AG79" s="122"/>
      <c r="AH79" s="122"/>
      <c r="AI79" s="122"/>
      <c r="AJ79" s="122"/>
      <c r="AK79" s="122"/>
      <c r="AL79" s="122"/>
      <c r="AM79" s="122"/>
      <c r="AN79" s="122"/>
      <c r="AO79" s="121"/>
      <c r="AQ79" s="56">
        <f t="shared" si="0"/>
        <v>30</v>
      </c>
      <c r="AR79" s="57">
        <f t="shared" si="1"/>
        <v>10</v>
      </c>
      <c r="AS79" s="56"/>
      <c r="AT79" s="58">
        <f>J79+J80+M79</f>
        <v>1</v>
      </c>
      <c r="AU79" s="58">
        <f>T79+T80+W79</f>
        <v>0</v>
      </c>
    </row>
    <row r="80" spans="1:47" s="55" customFormat="1" ht="15" x14ac:dyDescent="0.25">
      <c r="A80" s="280"/>
      <c r="B80" s="240"/>
      <c r="C80" s="203"/>
      <c r="D80" s="204"/>
      <c r="E80" s="204"/>
      <c r="F80" s="213"/>
      <c r="G80" s="204"/>
      <c r="H80" s="204"/>
      <c r="I80" s="214" t="s">
        <v>624</v>
      </c>
      <c r="J80" s="216">
        <v>0.5</v>
      </c>
      <c r="K80" s="214"/>
      <c r="L80" s="215"/>
      <c r="M80" s="216"/>
      <c r="N80" s="217"/>
      <c r="O80" s="217"/>
      <c r="P80" s="208"/>
      <c r="Q80" s="218"/>
      <c r="R80" s="219"/>
      <c r="S80" s="214"/>
      <c r="T80" s="216"/>
      <c r="U80" s="214"/>
      <c r="V80" s="215"/>
      <c r="W80" s="220"/>
      <c r="X80" s="221"/>
      <c r="Y80" s="217"/>
      <c r="Z80" s="213"/>
      <c r="AA80" s="88"/>
      <c r="AB80" s="89"/>
      <c r="AC80" s="89"/>
      <c r="AD80" s="90"/>
      <c r="AE80" s="88"/>
      <c r="AF80" s="89" t="s">
        <v>60</v>
      </c>
      <c r="AG80" s="89"/>
      <c r="AH80" s="89"/>
      <c r="AI80" s="89"/>
      <c r="AJ80" s="89"/>
      <c r="AK80" s="89"/>
      <c r="AL80" s="89"/>
      <c r="AM80" s="89"/>
      <c r="AN80" s="89"/>
      <c r="AO80" s="90"/>
      <c r="AQ80" s="56"/>
      <c r="AR80" s="57"/>
      <c r="AS80" s="56"/>
      <c r="AT80" s="58"/>
      <c r="AU80" s="58"/>
    </row>
    <row r="81" spans="1:47" s="55" customFormat="1" x14ac:dyDescent="0.25">
      <c r="A81" s="241" t="s">
        <v>575</v>
      </c>
      <c r="B81" s="111" t="s">
        <v>627</v>
      </c>
      <c r="C81" s="112" t="s">
        <v>225</v>
      </c>
      <c r="D81" s="113" t="s">
        <v>60</v>
      </c>
      <c r="E81" s="113" t="s">
        <v>152</v>
      </c>
      <c r="F81" s="200" t="s">
        <v>77</v>
      </c>
      <c r="G81" s="113">
        <v>3</v>
      </c>
      <c r="H81" s="113">
        <v>1</v>
      </c>
      <c r="I81" s="114" t="s">
        <v>121</v>
      </c>
      <c r="J81" s="115">
        <v>0.1</v>
      </c>
      <c r="K81" s="114" t="s">
        <v>129</v>
      </c>
      <c r="L81" s="116" t="s">
        <v>239</v>
      </c>
      <c r="M81" s="115">
        <v>0.5</v>
      </c>
      <c r="N81" s="197"/>
      <c r="O81" s="197"/>
      <c r="P81" s="198" t="s">
        <v>60</v>
      </c>
      <c r="Q81" s="117"/>
      <c r="R81" s="118"/>
      <c r="S81" s="114" t="s">
        <v>136</v>
      </c>
      <c r="T81" s="131">
        <v>0.1</v>
      </c>
      <c r="U81" s="114" t="s">
        <v>129</v>
      </c>
      <c r="V81" s="116" t="s">
        <v>239</v>
      </c>
      <c r="W81" s="119">
        <v>0.5</v>
      </c>
      <c r="X81" s="199"/>
      <c r="Y81" s="197"/>
      <c r="Z81" s="200" t="s">
        <v>60</v>
      </c>
      <c r="AA81" s="120">
        <v>9</v>
      </c>
      <c r="AB81" s="122"/>
      <c r="AC81" s="122">
        <v>9</v>
      </c>
      <c r="AD81" s="121">
        <v>14</v>
      </c>
      <c r="AE81" s="120"/>
      <c r="AF81" s="122"/>
      <c r="AG81" s="122"/>
      <c r="AH81" s="122"/>
      <c r="AI81" s="122" t="s">
        <v>52</v>
      </c>
      <c r="AJ81" s="122"/>
      <c r="AK81" s="122" t="s">
        <v>52</v>
      </c>
      <c r="AL81" s="122"/>
      <c r="AM81" s="122"/>
      <c r="AN81" s="122" t="s">
        <v>60</v>
      </c>
      <c r="AO81" s="121"/>
      <c r="AQ81" s="56">
        <f>SUM(AA81:AD81)</f>
        <v>32</v>
      </c>
      <c r="AR81" s="57">
        <f>AQ81/G81</f>
        <v>10.666666666666666</v>
      </c>
      <c r="AS81" s="56"/>
      <c r="AT81" s="58">
        <f>J81+J82+M81</f>
        <v>1</v>
      </c>
      <c r="AU81" s="58">
        <f>T81+T82+W81</f>
        <v>1</v>
      </c>
    </row>
    <row r="82" spans="1:47" s="55" customFormat="1" x14ac:dyDescent="0.25">
      <c r="A82" s="267"/>
      <c r="B82" s="240"/>
      <c r="C82" s="203"/>
      <c r="D82" s="204"/>
      <c r="E82" s="204"/>
      <c r="F82" s="213"/>
      <c r="G82" s="204"/>
      <c r="H82" s="204"/>
      <c r="I82" s="214" t="s">
        <v>122</v>
      </c>
      <c r="J82" s="216">
        <v>0.4</v>
      </c>
      <c r="K82" s="214"/>
      <c r="L82" s="215"/>
      <c r="M82" s="216"/>
      <c r="N82" s="217"/>
      <c r="O82" s="217"/>
      <c r="P82" s="208"/>
      <c r="Q82" s="218"/>
      <c r="R82" s="219"/>
      <c r="S82" s="214" t="s">
        <v>136</v>
      </c>
      <c r="T82" s="242">
        <v>0.4</v>
      </c>
      <c r="U82" s="214"/>
      <c r="V82" s="215"/>
      <c r="W82" s="220"/>
      <c r="X82" s="221"/>
      <c r="Y82" s="217"/>
      <c r="Z82" s="213"/>
      <c r="AA82" s="88"/>
      <c r="AB82" s="89"/>
      <c r="AC82" s="89"/>
      <c r="AD82" s="90"/>
      <c r="AE82" s="88"/>
      <c r="AF82" s="89"/>
      <c r="AG82" s="89"/>
      <c r="AH82" s="89"/>
      <c r="AI82" s="89" t="s">
        <v>52</v>
      </c>
      <c r="AJ82" s="89"/>
      <c r="AK82" s="89" t="s">
        <v>52</v>
      </c>
      <c r="AL82" s="89"/>
      <c r="AM82" s="89"/>
      <c r="AN82" s="89" t="s">
        <v>60</v>
      </c>
      <c r="AO82" s="90"/>
      <c r="AQ82" s="56"/>
      <c r="AR82" s="57"/>
      <c r="AS82" s="56"/>
      <c r="AT82" s="58"/>
      <c r="AU82" s="58"/>
    </row>
    <row r="83" spans="1:47" s="55" customFormat="1" x14ac:dyDescent="0.25">
      <c r="A83" s="241" t="s">
        <v>576</v>
      </c>
      <c r="B83" s="111" t="s">
        <v>636</v>
      </c>
      <c r="C83" s="112" t="s">
        <v>226</v>
      </c>
      <c r="D83" s="113" t="s">
        <v>60</v>
      </c>
      <c r="E83" s="113" t="s">
        <v>153</v>
      </c>
      <c r="F83" s="200" t="s">
        <v>77</v>
      </c>
      <c r="G83" s="113">
        <v>3</v>
      </c>
      <c r="H83" s="113">
        <v>1</v>
      </c>
      <c r="I83" s="114" t="s">
        <v>625</v>
      </c>
      <c r="J83" s="115">
        <v>0.2</v>
      </c>
      <c r="K83" s="114" t="s">
        <v>129</v>
      </c>
      <c r="L83" s="116" t="s">
        <v>131</v>
      </c>
      <c r="M83" s="115">
        <v>0.5</v>
      </c>
      <c r="N83" s="197"/>
      <c r="O83" s="197"/>
      <c r="P83" s="198" t="s">
        <v>60</v>
      </c>
      <c r="Q83" s="117"/>
      <c r="R83" s="118"/>
      <c r="S83" s="114" t="s">
        <v>136</v>
      </c>
      <c r="T83" s="115">
        <v>0.2</v>
      </c>
      <c r="U83" s="114" t="s">
        <v>129</v>
      </c>
      <c r="V83" s="283" t="s">
        <v>133</v>
      </c>
      <c r="W83" s="119">
        <v>0.5</v>
      </c>
      <c r="X83" s="199"/>
      <c r="Y83" s="197"/>
      <c r="Z83" s="200" t="s">
        <v>60</v>
      </c>
      <c r="AA83" s="120">
        <v>4.5</v>
      </c>
      <c r="AB83" s="122"/>
      <c r="AC83" s="122">
        <v>15</v>
      </c>
      <c r="AD83" s="121">
        <v>10.5</v>
      </c>
      <c r="AE83" s="120"/>
      <c r="AF83" s="122"/>
      <c r="AG83" s="122"/>
      <c r="AH83" s="122"/>
      <c r="AI83" s="122" t="s">
        <v>52</v>
      </c>
      <c r="AJ83" s="122"/>
      <c r="AK83" s="122"/>
      <c r="AL83" s="122" t="s">
        <v>52</v>
      </c>
      <c r="AM83" s="122" t="s">
        <v>52</v>
      </c>
      <c r="AN83" s="122" t="s">
        <v>60</v>
      </c>
      <c r="AO83" s="121"/>
      <c r="AQ83" s="56">
        <f t="shared" ref="AQ83" si="2">SUM(AA83:AD83)</f>
        <v>30</v>
      </c>
      <c r="AR83" s="57">
        <f t="shared" ref="AR83" si="3">AQ83/G83</f>
        <v>10</v>
      </c>
      <c r="AS83" s="56"/>
      <c r="AT83" s="58">
        <f>J83+J84+M83</f>
        <v>1</v>
      </c>
      <c r="AU83" s="58">
        <f>T83+T84+W83</f>
        <v>1</v>
      </c>
    </row>
    <row r="84" spans="1:47" s="55" customFormat="1" ht="15" x14ac:dyDescent="0.25">
      <c r="A84" s="280"/>
      <c r="B84" s="240"/>
      <c r="C84" s="203"/>
      <c r="D84" s="204"/>
      <c r="E84" s="204"/>
      <c r="F84" s="213"/>
      <c r="G84" s="204"/>
      <c r="H84" s="204"/>
      <c r="I84" s="214" t="s">
        <v>12</v>
      </c>
      <c r="J84" s="216">
        <v>0.3</v>
      </c>
      <c r="K84" s="214"/>
      <c r="L84" s="215"/>
      <c r="M84" s="216"/>
      <c r="N84" s="217"/>
      <c r="O84" s="217"/>
      <c r="P84" s="208"/>
      <c r="Q84" s="218"/>
      <c r="R84" s="219"/>
      <c r="S84" s="214" t="s">
        <v>136</v>
      </c>
      <c r="T84" s="216">
        <v>0.3</v>
      </c>
      <c r="U84" s="214"/>
      <c r="V84" s="215"/>
      <c r="W84" s="220"/>
      <c r="X84" s="221"/>
      <c r="Y84" s="217"/>
      <c r="Z84" s="213"/>
      <c r="AA84" s="88"/>
      <c r="AB84" s="89"/>
      <c r="AC84" s="89"/>
      <c r="AD84" s="90"/>
      <c r="AE84" s="88"/>
      <c r="AF84" s="89"/>
      <c r="AG84" s="89"/>
      <c r="AH84" s="89"/>
      <c r="AI84" s="89"/>
      <c r="AJ84" s="89"/>
      <c r="AK84" s="89"/>
      <c r="AL84" s="89" t="s">
        <v>52</v>
      </c>
      <c r="AM84" s="89" t="s">
        <v>52</v>
      </c>
      <c r="AN84" s="89" t="s">
        <v>60</v>
      </c>
      <c r="AO84" s="90"/>
      <c r="AQ84" s="56"/>
      <c r="AR84" s="57"/>
      <c r="AS84" s="56"/>
      <c r="AT84" s="58"/>
      <c r="AU84" s="58"/>
    </row>
    <row r="85" spans="1:47" s="55" customFormat="1" x14ac:dyDescent="0.25">
      <c r="A85" s="241" t="s">
        <v>577</v>
      </c>
      <c r="B85" s="111" t="s">
        <v>627</v>
      </c>
      <c r="C85" s="112" t="s">
        <v>227</v>
      </c>
      <c r="D85" s="113" t="s">
        <v>60</v>
      </c>
      <c r="E85" s="123" t="s">
        <v>185</v>
      </c>
      <c r="F85" s="134" t="s">
        <v>52</v>
      </c>
      <c r="G85" s="123">
        <v>3</v>
      </c>
      <c r="H85" s="123">
        <v>1</v>
      </c>
      <c r="I85" s="114" t="s">
        <v>236</v>
      </c>
      <c r="J85" s="126">
        <v>0.2</v>
      </c>
      <c r="K85" s="124" t="s">
        <v>129</v>
      </c>
      <c r="L85" s="125" t="s">
        <v>131</v>
      </c>
      <c r="M85" s="126">
        <v>0.7</v>
      </c>
      <c r="N85" s="127"/>
      <c r="O85" s="127"/>
      <c r="P85" s="198" t="s">
        <v>60</v>
      </c>
      <c r="Q85" s="129"/>
      <c r="R85" s="130"/>
      <c r="S85" s="124" t="s">
        <v>136</v>
      </c>
      <c r="T85" s="243">
        <v>0.2</v>
      </c>
      <c r="U85" s="124" t="s">
        <v>129</v>
      </c>
      <c r="V85" s="125" t="s">
        <v>131</v>
      </c>
      <c r="W85" s="119">
        <v>0.7</v>
      </c>
      <c r="X85" s="199"/>
      <c r="Y85" s="197"/>
      <c r="Z85" s="200" t="s">
        <v>60</v>
      </c>
      <c r="AA85" s="135">
        <v>12</v>
      </c>
      <c r="AB85" s="136"/>
      <c r="AC85" s="122">
        <v>12</v>
      </c>
      <c r="AD85" s="121">
        <v>8</v>
      </c>
      <c r="AE85" s="120" t="s">
        <v>52</v>
      </c>
      <c r="AF85" s="122"/>
      <c r="AG85" s="122" t="s">
        <v>52</v>
      </c>
      <c r="AH85" s="122"/>
      <c r="AI85" s="122"/>
      <c r="AJ85" s="122"/>
      <c r="AK85" s="122"/>
      <c r="AL85" s="122"/>
      <c r="AM85" s="122"/>
      <c r="AN85" s="122"/>
      <c r="AO85" s="121"/>
      <c r="AQ85" s="56">
        <f>SUM(AA85:AD85)</f>
        <v>32</v>
      </c>
      <c r="AR85" s="57">
        <f>AQ85/G85</f>
        <v>10.666666666666666</v>
      </c>
      <c r="AS85" s="56"/>
      <c r="AT85" s="58">
        <f>J85+J86+M85</f>
        <v>1</v>
      </c>
      <c r="AU85" s="58">
        <f>T85+T86+W85</f>
        <v>1</v>
      </c>
    </row>
    <row r="86" spans="1:47" s="55" customFormat="1" x14ac:dyDescent="0.25">
      <c r="A86" s="267"/>
      <c r="B86" s="186"/>
      <c r="C86" s="187"/>
      <c r="D86" s="60"/>
      <c r="E86" s="60"/>
      <c r="F86" s="73"/>
      <c r="G86" s="60"/>
      <c r="H86" s="60"/>
      <c r="I86" s="63" t="s">
        <v>123</v>
      </c>
      <c r="J86" s="189">
        <v>0.1</v>
      </c>
      <c r="K86" s="63"/>
      <c r="L86" s="188"/>
      <c r="M86" s="189"/>
      <c r="N86" s="72"/>
      <c r="O86" s="72"/>
      <c r="P86" s="43"/>
      <c r="Q86" s="190"/>
      <c r="R86" s="191"/>
      <c r="S86" s="63" t="s">
        <v>136</v>
      </c>
      <c r="T86" s="244">
        <v>0.1</v>
      </c>
      <c r="U86" s="63"/>
      <c r="V86" s="188"/>
      <c r="W86" s="70"/>
      <c r="X86" s="71"/>
      <c r="Y86" s="72"/>
      <c r="Z86" s="73"/>
      <c r="AA86" s="193"/>
      <c r="AB86" s="76"/>
      <c r="AC86" s="76"/>
      <c r="AD86" s="77"/>
      <c r="AE86" s="54" t="s">
        <v>52</v>
      </c>
      <c r="AF86" s="52"/>
      <c r="AG86" s="52" t="s">
        <v>52</v>
      </c>
      <c r="AH86" s="52"/>
      <c r="AI86" s="52"/>
      <c r="AJ86" s="52"/>
      <c r="AK86" s="52"/>
      <c r="AL86" s="52"/>
      <c r="AM86" s="52"/>
      <c r="AN86" s="52"/>
      <c r="AO86" s="53"/>
      <c r="AQ86" s="56"/>
      <c r="AR86" s="57"/>
      <c r="AS86" s="56"/>
      <c r="AT86" s="58"/>
      <c r="AU86" s="58"/>
    </row>
    <row r="87" spans="1:47" s="55" customFormat="1" ht="15" x14ac:dyDescent="0.25">
      <c r="A87" s="241" t="s">
        <v>677</v>
      </c>
      <c r="B87" s="276"/>
      <c r="C87" s="112" t="s">
        <v>228</v>
      </c>
      <c r="D87" s="113"/>
      <c r="E87" s="113" t="s">
        <v>154</v>
      </c>
      <c r="F87" s="200" t="s">
        <v>52</v>
      </c>
      <c r="G87" s="113">
        <v>3</v>
      </c>
      <c r="H87" s="113">
        <v>1</v>
      </c>
      <c r="I87" s="114" t="s">
        <v>121</v>
      </c>
      <c r="J87" s="115">
        <v>0.1</v>
      </c>
      <c r="K87" s="114" t="s">
        <v>129</v>
      </c>
      <c r="L87" s="116" t="s">
        <v>239</v>
      </c>
      <c r="M87" s="115">
        <v>0.5</v>
      </c>
      <c r="N87" s="197"/>
      <c r="O87" s="197"/>
      <c r="P87" s="198" t="s">
        <v>60</v>
      </c>
      <c r="Q87" s="117"/>
      <c r="R87" s="118"/>
      <c r="S87" s="114" t="s">
        <v>136</v>
      </c>
      <c r="T87" s="131">
        <v>0.1</v>
      </c>
      <c r="U87" s="114" t="s">
        <v>129</v>
      </c>
      <c r="V87" s="116" t="s">
        <v>239</v>
      </c>
      <c r="W87" s="119">
        <v>0.5</v>
      </c>
      <c r="X87" s="199"/>
      <c r="Y87" s="197"/>
      <c r="Z87" s="200" t="s">
        <v>60</v>
      </c>
      <c r="AA87" s="120">
        <v>9</v>
      </c>
      <c r="AB87" s="122"/>
      <c r="AC87" s="122">
        <v>9</v>
      </c>
      <c r="AD87" s="121">
        <v>14</v>
      </c>
      <c r="AE87" s="120"/>
      <c r="AF87" s="122"/>
      <c r="AG87" s="122"/>
      <c r="AH87" s="122"/>
      <c r="AI87" s="122"/>
      <c r="AJ87" s="122" t="s">
        <v>52</v>
      </c>
      <c r="AK87" s="122"/>
      <c r="AL87" s="122"/>
      <c r="AM87" s="122"/>
      <c r="AN87" s="122"/>
      <c r="AO87" s="121"/>
      <c r="AQ87" s="56">
        <f>SUM(AA87:AD87)</f>
        <v>32</v>
      </c>
      <c r="AR87" s="57">
        <f>AQ87/G87</f>
        <v>10.666666666666666</v>
      </c>
      <c r="AS87" s="56"/>
      <c r="AT87" s="58">
        <f>J87+J88+M87</f>
        <v>1</v>
      </c>
      <c r="AU87" s="58">
        <f>T87+T88+W87</f>
        <v>1</v>
      </c>
    </row>
    <row r="88" spans="1:47" s="55" customFormat="1" x14ac:dyDescent="0.25">
      <c r="A88" s="267"/>
      <c r="B88" s="240"/>
      <c r="C88" s="203"/>
      <c r="D88" s="204"/>
      <c r="E88" s="204"/>
      <c r="F88" s="213"/>
      <c r="G88" s="204"/>
      <c r="H88" s="204"/>
      <c r="I88" s="214" t="s">
        <v>122</v>
      </c>
      <c r="J88" s="216">
        <v>0.4</v>
      </c>
      <c r="K88" s="214"/>
      <c r="L88" s="215"/>
      <c r="M88" s="216"/>
      <c r="N88" s="217"/>
      <c r="O88" s="217"/>
      <c r="P88" s="208"/>
      <c r="Q88" s="218"/>
      <c r="R88" s="219"/>
      <c r="S88" s="214" t="s">
        <v>136</v>
      </c>
      <c r="T88" s="242">
        <v>0.4</v>
      </c>
      <c r="U88" s="214"/>
      <c r="V88" s="215"/>
      <c r="W88" s="220"/>
      <c r="X88" s="221"/>
      <c r="Y88" s="217"/>
      <c r="Z88" s="213"/>
      <c r="AA88" s="88"/>
      <c r="AB88" s="89"/>
      <c r="AC88" s="89"/>
      <c r="AD88" s="90"/>
      <c r="AE88" s="88"/>
      <c r="AF88" s="89"/>
      <c r="AG88" s="89"/>
      <c r="AH88" s="89"/>
      <c r="AI88" s="89"/>
      <c r="AJ88" s="89" t="s">
        <v>52</v>
      </c>
      <c r="AK88" s="89"/>
      <c r="AL88" s="89"/>
      <c r="AM88" s="89"/>
      <c r="AN88" s="89"/>
      <c r="AO88" s="90"/>
      <c r="AQ88" s="56"/>
      <c r="AR88" s="57"/>
      <c r="AS88" s="56"/>
      <c r="AT88" s="58"/>
      <c r="AU88" s="58"/>
    </row>
    <row r="89" spans="1:47" s="55" customFormat="1" x14ac:dyDescent="0.25">
      <c r="A89" s="241" t="s">
        <v>579</v>
      </c>
      <c r="B89" s="111" t="s">
        <v>636</v>
      </c>
      <c r="C89" s="112" t="s">
        <v>229</v>
      </c>
      <c r="D89" s="113"/>
      <c r="E89" s="113" t="s">
        <v>186</v>
      </c>
      <c r="F89" s="200" t="s">
        <v>52</v>
      </c>
      <c r="G89" s="113">
        <v>3</v>
      </c>
      <c r="H89" s="113">
        <v>1</v>
      </c>
      <c r="I89" s="114" t="s">
        <v>625</v>
      </c>
      <c r="J89" s="115">
        <v>0.2</v>
      </c>
      <c r="K89" s="114" t="s">
        <v>129</v>
      </c>
      <c r="L89" s="116" t="s">
        <v>131</v>
      </c>
      <c r="M89" s="115">
        <v>0.5</v>
      </c>
      <c r="N89" s="197"/>
      <c r="O89" s="197"/>
      <c r="P89" s="198" t="s">
        <v>60</v>
      </c>
      <c r="Q89" s="117"/>
      <c r="R89" s="118"/>
      <c r="S89" s="114" t="s">
        <v>136</v>
      </c>
      <c r="T89" s="115">
        <v>0.2</v>
      </c>
      <c r="U89" s="114" t="s">
        <v>129</v>
      </c>
      <c r="V89" s="116" t="s">
        <v>131</v>
      </c>
      <c r="W89" s="119">
        <v>0.5</v>
      </c>
      <c r="X89" s="199"/>
      <c r="Y89" s="197"/>
      <c r="Z89" s="200" t="s">
        <v>60</v>
      </c>
      <c r="AA89" s="120">
        <v>4.5</v>
      </c>
      <c r="AB89" s="122"/>
      <c r="AC89" s="122">
        <v>15</v>
      </c>
      <c r="AD89" s="121">
        <v>10.5</v>
      </c>
      <c r="AE89" s="120"/>
      <c r="AF89" s="122"/>
      <c r="AG89" s="122"/>
      <c r="AH89" s="122"/>
      <c r="AI89" s="122"/>
      <c r="AJ89" s="122" t="s">
        <v>52</v>
      </c>
      <c r="AK89" s="122"/>
      <c r="AL89" s="122"/>
      <c r="AM89" s="122"/>
      <c r="AN89" s="122"/>
      <c r="AO89" s="121"/>
      <c r="AQ89" s="56">
        <f t="shared" ref="AQ89" si="4">SUM(AA89:AD89)</f>
        <v>30</v>
      </c>
      <c r="AR89" s="57">
        <f t="shared" ref="AR89" si="5">AQ89/G89</f>
        <v>10</v>
      </c>
      <c r="AS89" s="56"/>
      <c r="AT89" s="58">
        <f>J89+J90+M89</f>
        <v>1</v>
      </c>
      <c r="AU89" s="58">
        <f>T89+T90+W89</f>
        <v>1</v>
      </c>
    </row>
    <row r="90" spans="1:47" s="55" customFormat="1" ht="15" x14ac:dyDescent="0.25">
      <c r="A90" s="280"/>
      <c r="B90" s="240"/>
      <c r="C90" s="203"/>
      <c r="D90" s="204"/>
      <c r="E90" s="204"/>
      <c r="F90" s="213"/>
      <c r="G90" s="204"/>
      <c r="H90" s="204"/>
      <c r="I90" s="214" t="s">
        <v>12</v>
      </c>
      <c r="J90" s="216">
        <v>0.3</v>
      </c>
      <c r="K90" s="214"/>
      <c r="L90" s="215"/>
      <c r="M90" s="216"/>
      <c r="N90" s="217"/>
      <c r="O90" s="217"/>
      <c r="P90" s="208"/>
      <c r="Q90" s="218"/>
      <c r="R90" s="219"/>
      <c r="S90" s="214" t="s">
        <v>136</v>
      </c>
      <c r="T90" s="216">
        <v>0.3</v>
      </c>
      <c r="U90" s="214"/>
      <c r="V90" s="215"/>
      <c r="W90" s="220"/>
      <c r="X90" s="221"/>
      <c r="Y90" s="217"/>
      <c r="Z90" s="213"/>
      <c r="AA90" s="88"/>
      <c r="AB90" s="89"/>
      <c r="AC90" s="89"/>
      <c r="AD90" s="90"/>
      <c r="AE90" s="88"/>
      <c r="AF90" s="89"/>
      <c r="AG90" s="89"/>
      <c r="AH90" s="89"/>
      <c r="AI90" s="89"/>
      <c r="AJ90" s="89" t="s">
        <v>52</v>
      </c>
      <c r="AK90" s="89"/>
      <c r="AL90" s="89"/>
      <c r="AM90" s="89"/>
      <c r="AN90" s="89"/>
      <c r="AO90" s="90"/>
      <c r="AQ90" s="56"/>
      <c r="AR90" s="57"/>
      <c r="AS90" s="56"/>
      <c r="AT90" s="58"/>
      <c r="AU90" s="58"/>
    </row>
    <row r="91" spans="1:47" s="55" customFormat="1" x14ac:dyDescent="0.25">
      <c r="A91" s="241" t="s">
        <v>580</v>
      </c>
      <c r="B91" s="111" t="s">
        <v>636</v>
      </c>
      <c r="C91" s="112" t="s">
        <v>230</v>
      </c>
      <c r="D91" s="113" t="s">
        <v>60</v>
      </c>
      <c r="E91" s="123" t="s">
        <v>187</v>
      </c>
      <c r="F91" s="134" t="s">
        <v>52</v>
      </c>
      <c r="G91" s="123">
        <v>3</v>
      </c>
      <c r="H91" s="123">
        <v>1</v>
      </c>
      <c r="I91" s="114" t="s">
        <v>236</v>
      </c>
      <c r="J91" s="126">
        <v>0.2</v>
      </c>
      <c r="K91" s="124" t="s">
        <v>129</v>
      </c>
      <c r="L91" s="125" t="s">
        <v>131</v>
      </c>
      <c r="M91" s="126">
        <v>0.7</v>
      </c>
      <c r="N91" s="127"/>
      <c r="O91" s="127"/>
      <c r="P91" s="198" t="s">
        <v>60</v>
      </c>
      <c r="Q91" s="129"/>
      <c r="R91" s="130"/>
      <c r="S91" s="124" t="s">
        <v>136</v>
      </c>
      <c r="T91" s="243">
        <v>0.2</v>
      </c>
      <c r="U91" s="124" t="s">
        <v>129</v>
      </c>
      <c r="V91" s="125" t="s">
        <v>131</v>
      </c>
      <c r="W91" s="119">
        <v>0.7</v>
      </c>
      <c r="X91" s="199"/>
      <c r="Y91" s="197"/>
      <c r="Z91" s="200" t="s">
        <v>60</v>
      </c>
      <c r="AA91" s="135">
        <v>12</v>
      </c>
      <c r="AB91" s="136"/>
      <c r="AC91" s="122">
        <v>12</v>
      </c>
      <c r="AD91" s="121">
        <v>8</v>
      </c>
      <c r="AE91" s="120"/>
      <c r="AF91" s="122" t="s">
        <v>52</v>
      </c>
      <c r="AG91" s="122"/>
      <c r="AH91" s="122" t="s">
        <v>52</v>
      </c>
      <c r="AI91" s="122"/>
      <c r="AJ91" s="122"/>
      <c r="AK91" s="122"/>
      <c r="AL91" s="122"/>
      <c r="AM91" s="122"/>
      <c r="AN91" s="122"/>
      <c r="AO91" s="121"/>
      <c r="AQ91" s="56">
        <f>SUM(AA91:AD91)</f>
        <v>32</v>
      </c>
      <c r="AR91" s="57">
        <f>AQ91/G91</f>
        <v>10.666666666666666</v>
      </c>
      <c r="AS91" s="56"/>
      <c r="AT91" s="58">
        <f>J91+J92+M91</f>
        <v>1</v>
      </c>
      <c r="AU91" s="58">
        <f>T91+T92+W91</f>
        <v>1</v>
      </c>
    </row>
    <row r="92" spans="1:47" s="55" customFormat="1" x14ac:dyDescent="0.25">
      <c r="A92" s="267"/>
      <c r="B92" s="186"/>
      <c r="C92" s="187"/>
      <c r="D92" s="60"/>
      <c r="E92" s="60"/>
      <c r="F92" s="73"/>
      <c r="G92" s="60"/>
      <c r="H92" s="60"/>
      <c r="I92" s="63" t="s">
        <v>123</v>
      </c>
      <c r="J92" s="189">
        <v>0.1</v>
      </c>
      <c r="K92" s="63"/>
      <c r="L92" s="188"/>
      <c r="M92" s="189"/>
      <c r="N92" s="72"/>
      <c r="O92" s="72"/>
      <c r="P92" s="43"/>
      <c r="Q92" s="190"/>
      <c r="R92" s="191"/>
      <c r="S92" s="63" t="s">
        <v>136</v>
      </c>
      <c r="T92" s="244">
        <v>0.1</v>
      </c>
      <c r="U92" s="63"/>
      <c r="V92" s="188"/>
      <c r="W92" s="70"/>
      <c r="X92" s="71"/>
      <c r="Y92" s="72"/>
      <c r="Z92" s="73"/>
      <c r="AA92" s="193"/>
      <c r="AB92" s="76"/>
      <c r="AC92" s="76"/>
      <c r="AD92" s="77"/>
      <c r="AE92" s="54"/>
      <c r="AF92" s="52" t="s">
        <v>52</v>
      </c>
      <c r="AG92" s="52"/>
      <c r="AH92" s="52" t="s">
        <v>52</v>
      </c>
      <c r="AI92" s="52"/>
      <c r="AJ92" s="52"/>
      <c r="AK92" s="52"/>
      <c r="AL92" s="52"/>
      <c r="AM92" s="52"/>
      <c r="AN92" s="52"/>
      <c r="AO92" s="53"/>
      <c r="AQ92" s="56"/>
      <c r="AR92" s="57"/>
      <c r="AS92" s="56"/>
      <c r="AT92" s="58"/>
      <c r="AU92" s="58"/>
    </row>
    <row r="93" spans="1:47" s="55" customFormat="1" x14ac:dyDescent="0.25">
      <c r="A93" s="241" t="s">
        <v>581</v>
      </c>
      <c r="B93" s="111" t="s">
        <v>636</v>
      </c>
      <c r="C93" s="112" t="s">
        <v>231</v>
      </c>
      <c r="D93" s="113"/>
      <c r="E93" s="113" t="s">
        <v>155</v>
      </c>
      <c r="F93" s="200" t="s">
        <v>52</v>
      </c>
      <c r="G93" s="113">
        <v>6</v>
      </c>
      <c r="H93" s="113">
        <v>2</v>
      </c>
      <c r="I93" s="114" t="s">
        <v>12</v>
      </c>
      <c r="J93" s="115">
        <v>0.25</v>
      </c>
      <c r="K93" s="114" t="s">
        <v>129</v>
      </c>
      <c r="L93" s="116" t="s">
        <v>131</v>
      </c>
      <c r="M93" s="126">
        <v>0.5</v>
      </c>
      <c r="N93" s="197"/>
      <c r="O93" s="197"/>
      <c r="P93" s="198" t="s">
        <v>60</v>
      </c>
      <c r="Q93" s="117"/>
      <c r="R93" s="118"/>
      <c r="S93" s="114" t="s">
        <v>136</v>
      </c>
      <c r="T93" s="131">
        <v>0.25</v>
      </c>
      <c r="U93" s="114" t="s">
        <v>130</v>
      </c>
      <c r="V93" s="116" t="s">
        <v>131</v>
      </c>
      <c r="W93" s="126">
        <v>0.5</v>
      </c>
      <c r="X93" s="199"/>
      <c r="Y93" s="197"/>
      <c r="Z93" s="200" t="s">
        <v>60</v>
      </c>
      <c r="AA93" s="120">
        <v>10</v>
      </c>
      <c r="AB93" s="122"/>
      <c r="AC93" s="122"/>
      <c r="AD93" s="121">
        <v>51</v>
      </c>
      <c r="AE93" s="120"/>
      <c r="AF93" s="122"/>
      <c r="AG93" s="122"/>
      <c r="AH93" s="122"/>
      <c r="AI93" s="122"/>
      <c r="AJ93" s="122"/>
      <c r="AK93" s="122"/>
      <c r="AL93" s="122"/>
      <c r="AM93" s="122" t="s">
        <v>52</v>
      </c>
      <c r="AN93" s="122"/>
      <c r="AO93" s="121"/>
      <c r="AQ93" s="56">
        <f>SUM(AA93:AD93)</f>
        <v>61</v>
      </c>
      <c r="AR93" s="57">
        <f>AQ93/G93</f>
        <v>10.166666666666666</v>
      </c>
      <c r="AS93" s="56"/>
      <c r="AT93" s="58">
        <f>J93+J94+M93</f>
        <v>1</v>
      </c>
      <c r="AU93" s="58">
        <f>T93+T94+W93</f>
        <v>1</v>
      </c>
    </row>
    <row r="94" spans="1:47" s="55" customFormat="1" x14ac:dyDescent="0.25">
      <c r="A94" s="267"/>
      <c r="B94" s="186"/>
      <c r="C94" s="203"/>
      <c r="D94" s="204"/>
      <c r="E94" s="204"/>
      <c r="F94" s="213"/>
      <c r="G94" s="204"/>
      <c r="H94" s="204"/>
      <c r="I94" s="214" t="s">
        <v>12</v>
      </c>
      <c r="J94" s="216">
        <v>0.25</v>
      </c>
      <c r="K94" s="214"/>
      <c r="L94" s="215"/>
      <c r="M94" s="216"/>
      <c r="N94" s="217"/>
      <c r="O94" s="217"/>
      <c r="P94" s="208"/>
      <c r="Q94" s="218"/>
      <c r="R94" s="219"/>
      <c r="S94" s="214" t="s">
        <v>136</v>
      </c>
      <c r="T94" s="242">
        <v>0.25</v>
      </c>
      <c r="U94" s="214"/>
      <c r="V94" s="215"/>
      <c r="W94" s="220"/>
      <c r="X94" s="221"/>
      <c r="Y94" s="217"/>
      <c r="Z94" s="213"/>
      <c r="AA94" s="88"/>
      <c r="AB94" s="89"/>
      <c r="AC94" s="89"/>
      <c r="AD94" s="90"/>
      <c r="AE94" s="88"/>
      <c r="AF94" s="89"/>
      <c r="AG94" s="89"/>
      <c r="AH94" s="89"/>
      <c r="AI94" s="89"/>
      <c r="AJ94" s="89"/>
      <c r="AK94" s="89"/>
      <c r="AL94" s="89"/>
      <c r="AM94" s="89" t="s">
        <v>52</v>
      </c>
      <c r="AN94" s="89"/>
      <c r="AO94" s="90"/>
      <c r="AQ94" s="56"/>
      <c r="AR94" s="57"/>
      <c r="AS94" s="56"/>
      <c r="AT94" s="58"/>
      <c r="AU94" s="58"/>
    </row>
    <row r="95" spans="1:47" s="55" customFormat="1" x14ac:dyDescent="0.25">
      <c r="A95" s="284" t="s">
        <v>661</v>
      </c>
      <c r="B95" s="111" t="s">
        <v>636</v>
      </c>
      <c r="C95" s="112" t="s">
        <v>232</v>
      </c>
      <c r="D95" s="113"/>
      <c r="E95" s="113" t="s">
        <v>156</v>
      </c>
      <c r="F95" s="200" t="s">
        <v>52</v>
      </c>
      <c r="G95" s="113">
        <v>3</v>
      </c>
      <c r="H95" s="113">
        <v>1</v>
      </c>
      <c r="I95" s="114" t="s">
        <v>121</v>
      </c>
      <c r="J95" s="115">
        <v>0.25</v>
      </c>
      <c r="K95" s="114" t="s">
        <v>129</v>
      </c>
      <c r="L95" s="116" t="s">
        <v>131</v>
      </c>
      <c r="M95" s="115">
        <v>0.5</v>
      </c>
      <c r="N95" s="197"/>
      <c r="O95" s="197"/>
      <c r="P95" s="198" t="s">
        <v>60</v>
      </c>
      <c r="Q95" s="117"/>
      <c r="R95" s="118"/>
      <c r="S95" s="114" t="s">
        <v>136</v>
      </c>
      <c r="T95" s="131">
        <v>0.25</v>
      </c>
      <c r="U95" s="114" t="s">
        <v>129</v>
      </c>
      <c r="V95" s="116" t="s">
        <v>131</v>
      </c>
      <c r="W95" s="115">
        <v>0.5</v>
      </c>
      <c r="X95" s="199"/>
      <c r="Y95" s="197"/>
      <c r="Z95" s="200" t="s">
        <v>60</v>
      </c>
      <c r="AA95" s="120">
        <v>9</v>
      </c>
      <c r="AB95" s="122"/>
      <c r="AC95" s="122">
        <v>9</v>
      </c>
      <c r="AD95" s="121">
        <v>12</v>
      </c>
      <c r="AE95" s="120"/>
      <c r="AF95" s="122"/>
      <c r="AG95" s="122"/>
      <c r="AH95" s="122"/>
      <c r="AI95" s="122"/>
      <c r="AJ95" s="122"/>
      <c r="AK95" s="122"/>
      <c r="AL95" s="122"/>
      <c r="AM95" s="122" t="s">
        <v>52</v>
      </c>
      <c r="AN95" s="122"/>
      <c r="AO95" s="121"/>
      <c r="AQ95" s="56">
        <f t="shared" ref="AQ95" si="6">SUM(AA95:AD95)</f>
        <v>30</v>
      </c>
      <c r="AR95" s="57">
        <f t="shared" ref="AR95" si="7">AQ95/G95</f>
        <v>10</v>
      </c>
      <c r="AS95" s="56"/>
      <c r="AT95" s="58">
        <f>J95+J96+M95</f>
        <v>1</v>
      </c>
      <c r="AU95" s="58">
        <f>T95+T96+W95</f>
        <v>1</v>
      </c>
    </row>
    <row r="96" spans="1:47" s="55" customFormat="1" ht="15" x14ac:dyDescent="0.25">
      <c r="A96" s="280"/>
      <c r="B96" s="240"/>
      <c r="C96" s="203"/>
      <c r="D96" s="204"/>
      <c r="E96" s="204"/>
      <c r="F96" s="213"/>
      <c r="G96" s="204"/>
      <c r="H96" s="204"/>
      <c r="I96" s="214" t="s">
        <v>8</v>
      </c>
      <c r="J96" s="216">
        <v>0.25</v>
      </c>
      <c r="K96" s="214"/>
      <c r="L96" s="215"/>
      <c r="M96" s="216"/>
      <c r="N96" s="217"/>
      <c r="O96" s="217"/>
      <c r="P96" s="208"/>
      <c r="Q96" s="218"/>
      <c r="R96" s="219"/>
      <c r="S96" s="214" t="s">
        <v>136</v>
      </c>
      <c r="T96" s="242">
        <v>0.25</v>
      </c>
      <c r="U96" s="214"/>
      <c r="V96" s="215"/>
      <c r="W96" s="220"/>
      <c r="X96" s="221"/>
      <c r="Y96" s="217"/>
      <c r="Z96" s="213"/>
      <c r="AA96" s="88"/>
      <c r="AB96" s="89"/>
      <c r="AC96" s="89"/>
      <c r="AD96" s="90"/>
      <c r="AE96" s="88"/>
      <c r="AF96" s="89"/>
      <c r="AG96" s="89"/>
      <c r="AH96" s="89"/>
      <c r="AI96" s="89"/>
      <c r="AJ96" s="89"/>
      <c r="AK96" s="89"/>
      <c r="AL96" s="89"/>
      <c r="AM96" s="89" t="s">
        <v>52</v>
      </c>
      <c r="AN96" s="89"/>
      <c r="AO96" s="90"/>
      <c r="AQ96" s="56"/>
      <c r="AR96" s="57"/>
      <c r="AS96" s="56"/>
      <c r="AT96" s="58"/>
      <c r="AU96" s="58"/>
    </row>
    <row r="97" spans="1:47" s="55" customFormat="1" x14ac:dyDescent="0.25">
      <c r="A97" s="241" t="s">
        <v>582</v>
      </c>
      <c r="B97" s="111" t="s">
        <v>636</v>
      </c>
      <c r="C97" s="112" t="s">
        <v>233</v>
      </c>
      <c r="D97" s="113"/>
      <c r="E97" s="123" t="s">
        <v>188</v>
      </c>
      <c r="F97" s="134" t="s">
        <v>60</v>
      </c>
      <c r="G97" s="123">
        <v>6</v>
      </c>
      <c r="H97" s="123">
        <v>2</v>
      </c>
      <c r="I97" s="114" t="s">
        <v>651</v>
      </c>
      <c r="J97" s="126">
        <v>0.15</v>
      </c>
      <c r="K97" s="124" t="s">
        <v>129</v>
      </c>
      <c r="L97" s="125" t="s">
        <v>131</v>
      </c>
      <c r="M97" s="126">
        <v>0.5</v>
      </c>
      <c r="N97" s="127"/>
      <c r="O97" s="127"/>
      <c r="P97" s="198" t="s">
        <v>60</v>
      </c>
      <c r="Q97" s="129"/>
      <c r="R97" s="130"/>
      <c r="S97" s="124" t="s">
        <v>136</v>
      </c>
      <c r="T97" s="243">
        <v>0.15</v>
      </c>
      <c r="U97" s="124" t="s">
        <v>129</v>
      </c>
      <c r="V97" s="125" t="s">
        <v>131</v>
      </c>
      <c r="W97" s="119">
        <v>0.5</v>
      </c>
      <c r="X97" s="199"/>
      <c r="Y97" s="197"/>
      <c r="Z97" s="200" t="s">
        <v>60</v>
      </c>
      <c r="AA97" s="135">
        <v>24</v>
      </c>
      <c r="AB97" s="136"/>
      <c r="AC97" s="122">
        <v>6</v>
      </c>
      <c r="AD97" s="121">
        <f>24+6</f>
        <v>30</v>
      </c>
      <c r="AE97" s="120" t="s">
        <v>60</v>
      </c>
      <c r="AF97" s="122"/>
      <c r="AG97" s="122"/>
      <c r="AH97" s="122"/>
      <c r="AI97" s="122"/>
      <c r="AJ97" s="122"/>
      <c r="AK97" s="122"/>
      <c r="AL97" s="122"/>
      <c r="AM97" s="122"/>
      <c r="AN97" s="122"/>
      <c r="AO97" s="121"/>
      <c r="AQ97" s="56">
        <f>SUM(AA97:AD97)</f>
        <v>60</v>
      </c>
      <c r="AR97" s="57">
        <f>AQ97/G97</f>
        <v>10</v>
      </c>
      <c r="AS97" s="56"/>
      <c r="AT97" s="58">
        <f>J97+J98+J99+J100+M97</f>
        <v>1</v>
      </c>
      <c r="AU97" s="58">
        <f>T97+T98+T99+T100+W97</f>
        <v>1</v>
      </c>
    </row>
    <row r="98" spans="1:47" s="55" customFormat="1" ht="15" x14ac:dyDescent="0.25">
      <c r="A98" s="245"/>
      <c r="B98" s="246"/>
      <c r="C98" s="224"/>
      <c r="D98" s="35"/>
      <c r="E98" s="35"/>
      <c r="F98" s="49"/>
      <c r="G98" s="35"/>
      <c r="H98" s="35"/>
      <c r="I98" s="38" t="s">
        <v>652</v>
      </c>
      <c r="J98" s="206">
        <v>0.15</v>
      </c>
      <c r="K98" s="38"/>
      <c r="L98" s="205"/>
      <c r="M98" s="206"/>
      <c r="N98" s="48"/>
      <c r="O98" s="48"/>
      <c r="P98" s="43"/>
      <c r="Q98" s="225"/>
      <c r="R98" s="226"/>
      <c r="S98" s="38" t="s">
        <v>136</v>
      </c>
      <c r="T98" s="227">
        <v>0.15</v>
      </c>
      <c r="U98" s="38"/>
      <c r="V98" s="205"/>
      <c r="W98" s="46"/>
      <c r="X98" s="47"/>
      <c r="Y98" s="48"/>
      <c r="Z98" s="49"/>
      <c r="AA98" s="54"/>
      <c r="AB98" s="52"/>
      <c r="AC98" s="52"/>
      <c r="AD98" s="53"/>
      <c r="AE98" s="54" t="s">
        <v>60</v>
      </c>
      <c r="AF98" s="52"/>
      <c r="AG98" s="52"/>
      <c r="AH98" s="52"/>
      <c r="AI98" s="52"/>
      <c r="AJ98" s="52"/>
      <c r="AK98" s="52"/>
      <c r="AL98" s="52"/>
      <c r="AM98" s="52"/>
      <c r="AN98" s="52"/>
      <c r="AO98" s="53"/>
      <c r="AQ98" s="56"/>
      <c r="AR98" s="57"/>
      <c r="AS98" s="56"/>
      <c r="AT98" s="58"/>
      <c r="AU98" s="58"/>
    </row>
    <row r="99" spans="1:47" s="55" customFormat="1" ht="15" x14ac:dyDescent="0.25">
      <c r="A99" s="245"/>
      <c r="B99" s="246"/>
      <c r="C99" s="224"/>
      <c r="D99" s="35"/>
      <c r="E99" s="35"/>
      <c r="F99" s="49"/>
      <c r="G99" s="35"/>
      <c r="H99" s="35"/>
      <c r="I99" s="38" t="s">
        <v>13</v>
      </c>
      <c r="J99" s="206">
        <v>0.15</v>
      </c>
      <c r="K99" s="38"/>
      <c r="L99" s="205"/>
      <c r="M99" s="206"/>
      <c r="N99" s="48"/>
      <c r="O99" s="48"/>
      <c r="P99" s="43"/>
      <c r="Q99" s="225"/>
      <c r="R99" s="226"/>
      <c r="S99" s="38" t="s">
        <v>136</v>
      </c>
      <c r="T99" s="227">
        <v>0.15</v>
      </c>
      <c r="U99" s="38"/>
      <c r="V99" s="205"/>
      <c r="W99" s="46"/>
      <c r="X99" s="47"/>
      <c r="Y99" s="48"/>
      <c r="Z99" s="49"/>
      <c r="AA99" s="54"/>
      <c r="AB99" s="52"/>
      <c r="AC99" s="52"/>
      <c r="AD99" s="53"/>
      <c r="AE99" s="54" t="s">
        <v>60</v>
      </c>
      <c r="AF99" s="52"/>
      <c r="AG99" s="52"/>
      <c r="AH99" s="52"/>
      <c r="AI99" s="52"/>
      <c r="AJ99" s="52"/>
      <c r="AK99" s="52"/>
      <c r="AL99" s="52"/>
      <c r="AM99" s="52"/>
      <c r="AN99" s="52"/>
      <c r="AO99" s="53"/>
      <c r="AQ99" s="56"/>
      <c r="AR99" s="57"/>
      <c r="AS99" s="56"/>
      <c r="AT99" s="58"/>
      <c r="AU99" s="58"/>
    </row>
    <row r="100" spans="1:47" s="55" customFormat="1" x14ac:dyDescent="0.25">
      <c r="A100" s="267"/>
      <c r="B100" s="202"/>
      <c r="C100" s="228"/>
      <c r="D100" s="79"/>
      <c r="E100" s="79"/>
      <c r="F100" s="80"/>
      <c r="G100" s="79"/>
      <c r="H100" s="79"/>
      <c r="I100" s="81" t="s">
        <v>653</v>
      </c>
      <c r="J100" s="82">
        <v>0.05</v>
      </c>
      <c r="K100" s="81"/>
      <c r="L100" s="229"/>
      <c r="M100" s="82"/>
      <c r="N100" s="207"/>
      <c r="O100" s="207"/>
      <c r="P100" s="208"/>
      <c r="Q100" s="83"/>
      <c r="R100" s="84"/>
      <c r="S100" s="81" t="s">
        <v>136</v>
      </c>
      <c r="T100" s="263">
        <v>0.05</v>
      </c>
      <c r="U100" s="81"/>
      <c r="V100" s="229"/>
      <c r="W100" s="231"/>
      <c r="X100" s="209"/>
      <c r="Y100" s="207"/>
      <c r="Z100" s="80"/>
      <c r="AA100" s="85"/>
      <c r="AB100" s="86"/>
      <c r="AC100" s="86"/>
      <c r="AD100" s="87"/>
      <c r="AE100" s="88" t="s">
        <v>60</v>
      </c>
      <c r="AF100" s="89"/>
      <c r="AG100" s="89"/>
      <c r="AH100" s="89"/>
      <c r="AI100" s="89"/>
      <c r="AJ100" s="89"/>
      <c r="AK100" s="89"/>
      <c r="AL100" s="89"/>
      <c r="AM100" s="89"/>
      <c r="AN100" s="89"/>
      <c r="AO100" s="90"/>
      <c r="AQ100" s="56"/>
      <c r="AR100" s="57"/>
      <c r="AS100" s="56"/>
      <c r="AT100" s="58"/>
      <c r="AU100" s="58"/>
    </row>
    <row r="101" spans="1:47" s="55" customFormat="1" x14ac:dyDescent="0.25">
      <c r="A101" s="241" t="s">
        <v>583</v>
      </c>
      <c r="B101" s="111" t="s">
        <v>627</v>
      </c>
      <c r="C101" s="112" t="s">
        <v>234</v>
      </c>
      <c r="D101" s="113"/>
      <c r="E101" s="113" t="s">
        <v>189</v>
      </c>
      <c r="F101" s="200" t="s">
        <v>60</v>
      </c>
      <c r="G101" s="113">
        <v>6</v>
      </c>
      <c r="H101" s="113">
        <v>2</v>
      </c>
      <c r="I101" s="114" t="s">
        <v>12</v>
      </c>
      <c r="J101" s="115">
        <v>0.3</v>
      </c>
      <c r="K101" s="114" t="s">
        <v>129</v>
      </c>
      <c r="L101" s="116" t="s">
        <v>131</v>
      </c>
      <c r="M101" s="115">
        <v>0.5</v>
      </c>
      <c r="N101" s="197"/>
      <c r="O101" s="197"/>
      <c r="P101" s="198" t="s">
        <v>60</v>
      </c>
      <c r="Q101" s="117"/>
      <c r="R101" s="118"/>
      <c r="S101" s="114" t="s">
        <v>136</v>
      </c>
      <c r="T101" s="131">
        <v>0.3</v>
      </c>
      <c r="U101" s="114" t="s">
        <v>129</v>
      </c>
      <c r="V101" s="116" t="s">
        <v>131</v>
      </c>
      <c r="W101" s="119">
        <v>0.5</v>
      </c>
      <c r="X101" s="199"/>
      <c r="Y101" s="197"/>
      <c r="Z101" s="200" t="s">
        <v>60</v>
      </c>
      <c r="AA101" s="120">
        <v>20</v>
      </c>
      <c r="AB101" s="122"/>
      <c r="AC101" s="122">
        <v>12</v>
      </c>
      <c r="AD101" s="121">
        <v>24</v>
      </c>
      <c r="AE101" s="120"/>
      <c r="AF101" s="122"/>
      <c r="AG101" s="122"/>
      <c r="AH101" s="122"/>
      <c r="AI101" s="122" t="s">
        <v>60</v>
      </c>
      <c r="AJ101" s="122"/>
      <c r="AK101" s="122"/>
      <c r="AL101" s="122"/>
      <c r="AM101" s="122"/>
      <c r="AN101" s="122"/>
      <c r="AO101" s="121"/>
      <c r="AQ101" s="56">
        <f>SUM(AA101:AD101)</f>
        <v>56</v>
      </c>
      <c r="AR101" s="57">
        <f>AQ101/G101</f>
        <v>9.3333333333333339</v>
      </c>
      <c r="AS101" s="56"/>
      <c r="AT101" s="58">
        <f>J101+J102+M101</f>
        <v>1</v>
      </c>
      <c r="AU101" s="58">
        <f>T101+T102+W101</f>
        <v>1</v>
      </c>
    </row>
    <row r="102" spans="1:47" s="55" customFormat="1" x14ac:dyDescent="0.25">
      <c r="A102" s="262"/>
      <c r="B102" s="202"/>
      <c r="C102" s="34"/>
      <c r="D102" s="35"/>
      <c r="E102" s="35"/>
      <c r="F102" s="49"/>
      <c r="G102" s="35"/>
      <c r="H102" s="35"/>
      <c r="I102" s="38" t="s">
        <v>237</v>
      </c>
      <c r="J102" s="206">
        <v>0.2</v>
      </c>
      <c r="K102" s="38"/>
      <c r="L102" s="205"/>
      <c r="M102" s="206"/>
      <c r="N102" s="48"/>
      <c r="O102" s="48"/>
      <c r="P102" s="43"/>
      <c r="Q102" s="225"/>
      <c r="R102" s="226"/>
      <c r="S102" s="38" t="s">
        <v>136</v>
      </c>
      <c r="T102" s="227">
        <v>0.2</v>
      </c>
      <c r="U102" s="38"/>
      <c r="V102" s="205"/>
      <c r="W102" s="46"/>
      <c r="X102" s="47"/>
      <c r="Y102" s="48"/>
      <c r="Z102" s="49"/>
      <c r="AA102" s="54"/>
      <c r="AB102" s="52"/>
      <c r="AC102" s="52"/>
      <c r="AD102" s="53"/>
      <c r="AE102" s="54"/>
      <c r="AF102" s="52"/>
      <c r="AG102" s="52"/>
      <c r="AH102" s="52"/>
      <c r="AI102" s="52" t="s">
        <v>60</v>
      </c>
      <c r="AJ102" s="52"/>
      <c r="AK102" s="52"/>
      <c r="AL102" s="52"/>
      <c r="AM102" s="52"/>
      <c r="AN102" s="52"/>
      <c r="AO102" s="53"/>
      <c r="AQ102" s="56"/>
      <c r="AR102" s="57"/>
      <c r="AS102" s="56"/>
      <c r="AT102" s="58"/>
      <c r="AU102" s="58"/>
    </row>
    <row r="103" spans="1:47" s="55" customFormat="1" x14ac:dyDescent="0.25">
      <c r="A103" s="269"/>
      <c r="B103" s="111" t="s">
        <v>636</v>
      </c>
      <c r="C103" s="248" t="s">
        <v>684</v>
      </c>
      <c r="D103" s="113" t="s">
        <v>60</v>
      </c>
      <c r="E103" s="113" t="s">
        <v>157</v>
      </c>
      <c r="F103" s="200" t="s">
        <v>80</v>
      </c>
      <c r="G103" s="113">
        <v>3</v>
      </c>
      <c r="H103" s="113">
        <v>1</v>
      </c>
      <c r="I103" s="114"/>
      <c r="J103" s="126"/>
      <c r="K103" s="124"/>
      <c r="L103" s="125"/>
      <c r="M103" s="126"/>
      <c r="N103" s="127"/>
      <c r="O103" s="127"/>
      <c r="P103" s="198" t="s">
        <v>60</v>
      </c>
      <c r="Q103" s="129"/>
      <c r="R103" s="130"/>
      <c r="S103" s="124"/>
      <c r="T103" s="243"/>
      <c r="U103" s="124"/>
      <c r="V103" s="125"/>
      <c r="W103" s="119"/>
      <c r="X103" s="199"/>
      <c r="Y103" s="197"/>
      <c r="Z103" s="200" t="s">
        <v>60</v>
      </c>
      <c r="AA103" s="135"/>
      <c r="AB103" s="136"/>
      <c r="AC103" s="122"/>
      <c r="AD103" s="121"/>
      <c r="AE103" s="120" t="s">
        <v>80</v>
      </c>
      <c r="AF103" s="122"/>
      <c r="AG103" s="122" t="s">
        <v>80</v>
      </c>
      <c r="AH103" s="122"/>
      <c r="AI103" s="122" t="s">
        <v>80</v>
      </c>
      <c r="AJ103" s="122" t="s">
        <v>80</v>
      </c>
      <c r="AK103" s="122"/>
      <c r="AL103" s="122" t="s">
        <v>80</v>
      </c>
      <c r="AM103" s="122" t="s">
        <v>80</v>
      </c>
      <c r="AN103" s="122"/>
      <c r="AO103" s="121"/>
      <c r="AQ103" s="56">
        <f>AQ104+AQ105</f>
        <v>10.5</v>
      </c>
      <c r="AR103" s="57">
        <f>AQ103/G103</f>
        <v>3.5</v>
      </c>
      <c r="AS103" s="56"/>
      <c r="AT103" s="58">
        <f>J104+J105+M104+M105</f>
        <v>1</v>
      </c>
      <c r="AU103" s="58">
        <f>T104+T105+W104+W105</f>
        <v>1</v>
      </c>
    </row>
    <row r="104" spans="1:47" s="55" customFormat="1" ht="15" x14ac:dyDescent="0.25">
      <c r="A104" s="233" t="s">
        <v>508</v>
      </c>
      <c r="B104" s="238"/>
      <c r="C104" s="34" t="s">
        <v>110</v>
      </c>
      <c r="D104" s="35"/>
      <c r="E104" s="35"/>
      <c r="F104" s="49"/>
      <c r="G104" s="35"/>
      <c r="H104" s="35"/>
      <c r="I104" s="63" t="s">
        <v>623</v>
      </c>
      <c r="J104" s="64">
        <v>0.25</v>
      </c>
      <c r="K104" s="65"/>
      <c r="L104" s="66"/>
      <c r="M104" s="64"/>
      <c r="N104" s="67"/>
      <c r="O104" s="67"/>
      <c r="P104" s="43"/>
      <c r="Q104" s="68"/>
      <c r="R104" s="69"/>
      <c r="S104" s="65" t="s">
        <v>136</v>
      </c>
      <c r="T104" s="268">
        <v>0.25</v>
      </c>
      <c r="U104" s="65"/>
      <c r="V104" s="66"/>
      <c r="W104" s="70"/>
      <c r="X104" s="71"/>
      <c r="Y104" s="72"/>
      <c r="Z104" s="73"/>
      <c r="AA104" s="74"/>
      <c r="AB104" s="75"/>
      <c r="AC104" s="76">
        <v>6</v>
      </c>
      <c r="AD104" s="77"/>
      <c r="AE104" s="54" t="s">
        <v>80</v>
      </c>
      <c r="AF104" s="52"/>
      <c r="AG104" s="52" t="s">
        <v>80</v>
      </c>
      <c r="AH104" s="52"/>
      <c r="AI104" s="52" t="s">
        <v>80</v>
      </c>
      <c r="AJ104" s="52" t="s">
        <v>80</v>
      </c>
      <c r="AK104" s="52"/>
      <c r="AL104" s="52" t="s">
        <v>80</v>
      </c>
      <c r="AM104" s="52" t="s">
        <v>80</v>
      </c>
      <c r="AN104" s="52"/>
      <c r="AO104" s="53"/>
      <c r="AQ104" s="56">
        <f>SUM(AA104:AD104)</f>
        <v>6</v>
      </c>
      <c r="AR104" s="57"/>
      <c r="AS104" s="56"/>
      <c r="AT104" s="58"/>
      <c r="AU104" s="58"/>
    </row>
    <row r="105" spans="1:47" s="55" customFormat="1" x14ac:dyDescent="0.25">
      <c r="A105" s="211" t="s">
        <v>509</v>
      </c>
      <c r="B105" s="202"/>
      <c r="C105" s="285" t="s">
        <v>111</v>
      </c>
      <c r="D105" s="204"/>
      <c r="E105" s="204"/>
      <c r="F105" s="213"/>
      <c r="G105" s="204"/>
      <c r="H105" s="204"/>
      <c r="I105" s="214"/>
      <c r="J105" s="216"/>
      <c r="K105" s="214" t="s">
        <v>129</v>
      </c>
      <c r="L105" s="215" t="s">
        <v>643</v>
      </c>
      <c r="M105" s="82">
        <v>0.75</v>
      </c>
      <c r="N105" s="67"/>
      <c r="O105" s="67"/>
      <c r="P105" s="43"/>
      <c r="Q105" s="68"/>
      <c r="R105" s="69"/>
      <c r="S105" s="214"/>
      <c r="T105" s="242"/>
      <c r="U105" s="214" t="s">
        <v>129</v>
      </c>
      <c r="V105" s="215" t="s">
        <v>643</v>
      </c>
      <c r="W105" s="220">
        <v>0.75</v>
      </c>
      <c r="X105" s="47"/>
      <c r="Y105" s="48"/>
      <c r="Z105" s="49"/>
      <c r="AA105" s="85">
        <v>1.5</v>
      </c>
      <c r="AB105" s="86"/>
      <c r="AC105" s="86">
        <v>3</v>
      </c>
      <c r="AD105" s="87"/>
      <c r="AE105" s="88" t="s">
        <v>80</v>
      </c>
      <c r="AF105" s="89"/>
      <c r="AG105" s="89" t="s">
        <v>80</v>
      </c>
      <c r="AH105" s="89"/>
      <c r="AI105" s="89" t="s">
        <v>80</v>
      </c>
      <c r="AJ105" s="89" t="s">
        <v>80</v>
      </c>
      <c r="AK105" s="89"/>
      <c r="AL105" s="89" t="s">
        <v>80</v>
      </c>
      <c r="AM105" s="89" t="s">
        <v>80</v>
      </c>
      <c r="AN105" s="89"/>
      <c r="AO105" s="90"/>
      <c r="AQ105" s="56">
        <f>SUM(AA105:AD105)</f>
        <v>4.5</v>
      </c>
      <c r="AR105" s="57"/>
      <c r="AS105" s="56"/>
      <c r="AT105" s="58"/>
      <c r="AU105" s="58"/>
    </row>
    <row r="106" spans="1:47" s="55" customFormat="1" x14ac:dyDescent="0.25">
      <c r="A106" s="269"/>
      <c r="B106" s="111" t="s">
        <v>636</v>
      </c>
      <c r="C106" s="248" t="s">
        <v>681</v>
      </c>
      <c r="D106" s="113" t="s">
        <v>60</v>
      </c>
      <c r="E106" s="113" t="s">
        <v>158</v>
      </c>
      <c r="F106" s="200" t="s">
        <v>80</v>
      </c>
      <c r="G106" s="113">
        <v>3</v>
      </c>
      <c r="H106" s="113">
        <v>1</v>
      </c>
      <c r="I106" s="114"/>
      <c r="J106" s="126"/>
      <c r="K106" s="124"/>
      <c r="L106" s="125"/>
      <c r="M106" s="126"/>
      <c r="N106" s="127"/>
      <c r="O106" s="127"/>
      <c r="P106" s="198"/>
      <c r="Q106" s="129" t="s">
        <v>9</v>
      </c>
      <c r="R106" s="130"/>
      <c r="S106" s="124"/>
      <c r="T106" s="243"/>
      <c r="U106" s="124"/>
      <c r="V106" s="125"/>
      <c r="W106" s="119"/>
      <c r="X106" s="199"/>
      <c r="Y106" s="197"/>
      <c r="Z106" s="200"/>
      <c r="AA106" s="135"/>
      <c r="AB106" s="136"/>
      <c r="AC106" s="122"/>
      <c r="AD106" s="121"/>
      <c r="AE106" s="120"/>
      <c r="AF106" s="122" t="s">
        <v>80</v>
      </c>
      <c r="AG106" s="122"/>
      <c r="AH106" s="122" t="s">
        <v>80</v>
      </c>
      <c r="AI106" s="122"/>
      <c r="AJ106" s="122"/>
      <c r="AK106" s="122"/>
      <c r="AL106" s="122"/>
      <c r="AM106" s="122"/>
      <c r="AN106" s="122"/>
      <c r="AO106" s="121"/>
      <c r="AQ106" s="56">
        <f>AQ107+AQ108</f>
        <v>24</v>
      </c>
      <c r="AR106" s="57">
        <f>AQ106/G106</f>
        <v>8</v>
      </c>
      <c r="AS106" s="56"/>
      <c r="AT106" s="58">
        <f>J107+J108+M107+M108</f>
        <v>1</v>
      </c>
      <c r="AU106" s="58">
        <f>T107+T108+W107+W108</f>
        <v>1</v>
      </c>
    </row>
    <row r="107" spans="1:47" s="55" customFormat="1" ht="15" x14ac:dyDescent="0.25">
      <c r="A107" s="233" t="s">
        <v>508</v>
      </c>
      <c r="B107" s="238"/>
      <c r="C107" s="34" t="s">
        <v>110</v>
      </c>
      <c r="D107" s="35"/>
      <c r="E107" s="35"/>
      <c r="F107" s="49"/>
      <c r="G107" s="35"/>
      <c r="H107" s="35"/>
      <c r="I107" s="63" t="s">
        <v>623</v>
      </c>
      <c r="J107" s="64">
        <v>0.25</v>
      </c>
      <c r="K107" s="65"/>
      <c r="L107" s="66"/>
      <c r="M107" s="64"/>
      <c r="N107" s="67"/>
      <c r="O107" s="67"/>
      <c r="P107" s="43"/>
      <c r="Q107" s="68"/>
      <c r="R107" s="69"/>
      <c r="S107" s="65" t="s">
        <v>136</v>
      </c>
      <c r="T107" s="268">
        <v>0.25</v>
      </c>
      <c r="U107" s="65"/>
      <c r="V107" s="66"/>
      <c r="W107" s="70"/>
      <c r="X107" s="71"/>
      <c r="Y107" s="72"/>
      <c r="Z107" s="73"/>
      <c r="AA107" s="74"/>
      <c r="AB107" s="75"/>
      <c r="AC107" s="76">
        <v>6</v>
      </c>
      <c r="AD107" s="77"/>
      <c r="AE107" s="54"/>
      <c r="AF107" s="52" t="s">
        <v>80</v>
      </c>
      <c r="AG107" s="52"/>
      <c r="AH107" s="52" t="s">
        <v>80</v>
      </c>
      <c r="AI107" s="52"/>
      <c r="AJ107" s="52"/>
      <c r="AK107" s="52"/>
      <c r="AL107" s="52"/>
      <c r="AM107" s="52"/>
      <c r="AN107" s="52"/>
      <c r="AO107" s="53"/>
      <c r="AQ107" s="56">
        <f>SUM(AA107:AD107)</f>
        <v>6</v>
      </c>
      <c r="AR107" s="57"/>
      <c r="AS107" s="56"/>
      <c r="AT107" s="58"/>
      <c r="AU107" s="58"/>
    </row>
    <row r="108" spans="1:47" s="55" customFormat="1" ht="16.5" thickBot="1" x14ac:dyDescent="0.3">
      <c r="A108" s="252" t="s">
        <v>680</v>
      </c>
      <c r="B108" s="286"/>
      <c r="C108" s="254" t="s">
        <v>679</v>
      </c>
      <c r="D108" s="255"/>
      <c r="E108" s="255"/>
      <c r="F108" s="256"/>
      <c r="G108" s="255"/>
      <c r="H108" s="255"/>
      <c r="I108" s="257" t="s">
        <v>122</v>
      </c>
      <c r="J108" s="287">
        <v>0.75</v>
      </c>
      <c r="K108" s="257"/>
      <c r="L108" s="288"/>
      <c r="M108" s="289"/>
      <c r="N108" s="290"/>
      <c r="O108" s="290"/>
      <c r="P108" s="291"/>
      <c r="Q108" s="292"/>
      <c r="R108" s="293"/>
      <c r="S108" s="257"/>
      <c r="T108" s="294"/>
      <c r="U108" s="257" t="s">
        <v>18</v>
      </c>
      <c r="V108" s="288"/>
      <c r="W108" s="295">
        <v>0.75</v>
      </c>
      <c r="X108" s="296"/>
      <c r="Y108" s="297"/>
      <c r="Z108" s="256"/>
      <c r="AA108" s="298"/>
      <c r="AB108" s="299"/>
      <c r="AC108" s="299">
        <v>18</v>
      </c>
      <c r="AD108" s="300"/>
      <c r="AE108" s="91"/>
      <c r="AF108" s="92" t="s">
        <v>80</v>
      </c>
      <c r="AG108" s="92"/>
      <c r="AH108" s="92" t="s">
        <v>80</v>
      </c>
      <c r="AI108" s="92"/>
      <c r="AJ108" s="92"/>
      <c r="AK108" s="92"/>
      <c r="AL108" s="92"/>
      <c r="AM108" s="92"/>
      <c r="AN108" s="92"/>
      <c r="AO108" s="93"/>
      <c r="AQ108" s="56">
        <f>SUM(AA108:AD108)</f>
        <v>18</v>
      </c>
      <c r="AR108" s="57"/>
      <c r="AS108" s="56"/>
      <c r="AT108" s="58"/>
      <c r="AU108" s="58"/>
    </row>
    <row r="109" spans="1:47" ht="16.5" hidden="1" thickBot="1" x14ac:dyDescent="0.3">
      <c r="A109" s="7"/>
      <c r="B109" s="8"/>
      <c r="C109" s="446" t="s">
        <v>4</v>
      </c>
      <c r="D109" s="447"/>
      <c r="E109" s="447"/>
      <c r="F109" s="448"/>
      <c r="G109" s="103"/>
      <c r="H109" s="105"/>
      <c r="I109" s="449"/>
      <c r="J109" s="449"/>
      <c r="K109" s="449"/>
      <c r="L109" s="449"/>
      <c r="M109" s="449"/>
      <c r="N109" s="104"/>
      <c r="O109" s="104"/>
      <c r="P109" s="106"/>
      <c r="Q109" s="106"/>
      <c r="R109" s="106"/>
      <c r="S109" s="447"/>
      <c r="T109" s="447"/>
      <c r="U109" s="447"/>
      <c r="V109" s="447"/>
      <c r="W109" s="448"/>
      <c r="X109" s="450"/>
      <c r="Y109" s="449"/>
      <c r="Z109" s="451"/>
      <c r="AA109" s="107">
        <f>SUM(AA9:AA77)</f>
        <v>491.5</v>
      </c>
      <c r="AB109" s="108">
        <f t="shared" ref="AB109" si="8">SUM(AB9:AB77)</f>
        <v>207</v>
      </c>
      <c r="AC109" s="108">
        <f>SUM(AC9:AC77)</f>
        <v>652</v>
      </c>
      <c r="AD109" s="107">
        <f t="shared" ref="AD109" si="9">SUM(AD9:AD77)</f>
        <v>377</v>
      </c>
    </row>
    <row r="110" spans="1:47" x14ac:dyDescent="0.25">
      <c r="C110" s="100" t="s">
        <v>645</v>
      </c>
      <c r="D110" s="109" t="s">
        <v>663</v>
      </c>
    </row>
    <row r="111" spans="1:47" x14ac:dyDescent="0.25">
      <c r="D111" s="109" t="s">
        <v>664</v>
      </c>
    </row>
    <row r="113" spans="9:9" x14ac:dyDescent="0.25">
      <c r="I113" s="110"/>
    </row>
  </sheetData>
  <autoFilter ref="A8:AU111"/>
  <mergeCells count="40">
    <mergeCell ref="F1:M1"/>
    <mergeCell ref="E3:F3"/>
    <mergeCell ref="A5:A8"/>
    <mergeCell ref="B5:B8"/>
    <mergeCell ref="C5:C8"/>
    <mergeCell ref="D5:D8"/>
    <mergeCell ref="E5:E8"/>
    <mergeCell ref="F5:F8"/>
    <mergeCell ref="G5:G8"/>
    <mergeCell ref="H5:H8"/>
    <mergeCell ref="AQ5:AQ8"/>
    <mergeCell ref="AR5:AR8"/>
    <mergeCell ref="AT5:AT8"/>
    <mergeCell ref="AU5:AU8"/>
    <mergeCell ref="I7:M7"/>
    <mergeCell ref="N7:P7"/>
    <mergeCell ref="Q7:W7"/>
    <mergeCell ref="X7:Z7"/>
    <mergeCell ref="AA7:AA8"/>
    <mergeCell ref="AH5:AH8"/>
    <mergeCell ref="AI5:AI8"/>
    <mergeCell ref="AJ5:AJ8"/>
    <mergeCell ref="AL5:AL8"/>
    <mergeCell ref="AM5:AM8"/>
    <mergeCell ref="AN5:AN8"/>
    <mergeCell ref="I5:P6"/>
    <mergeCell ref="C109:F109"/>
    <mergeCell ref="I109:M109"/>
    <mergeCell ref="S109:W109"/>
    <mergeCell ref="X109:Z109"/>
    <mergeCell ref="AO5:AO8"/>
    <mergeCell ref="Q5:Z6"/>
    <mergeCell ref="AA5:AD6"/>
    <mergeCell ref="AE5:AE8"/>
    <mergeCell ref="AF5:AF8"/>
    <mergeCell ref="AG5:AG8"/>
    <mergeCell ref="AB7:AB8"/>
    <mergeCell ref="AC7:AC8"/>
    <mergeCell ref="AD7:AD8"/>
    <mergeCell ref="AK5:AK8"/>
  </mergeCells>
  <hyperlinks>
    <hyperlink ref="A11" r:id="rId1"/>
    <hyperlink ref="A17" r:id="rId2"/>
    <hyperlink ref="A19" r:id="rId3"/>
    <hyperlink ref="A27" r:id="rId4"/>
    <hyperlink ref="A29" r:id="rId5"/>
    <hyperlink ref="A31" r:id="rId6"/>
    <hyperlink ref="A37" r:id="rId7"/>
    <hyperlink ref="A41" r:id="rId8" display="François Puitg"/>
    <hyperlink ref="A53" r:id="rId9"/>
    <hyperlink ref="A65" r:id="rId10" display="hadrien.mayaffre@lncmi.cnrs.fr"/>
    <hyperlink ref="A93" r:id="rId11"/>
    <hyperlink ref="A97" r:id="rId12"/>
    <hyperlink ref="A101" r:id="rId13"/>
    <hyperlink ref="A9" r:id="rId14"/>
    <hyperlink ref="A63" r:id="rId15"/>
    <hyperlink ref="A23" r:id="rId16"/>
    <hyperlink ref="A59" r:id="rId17" display="Elise Arnaud, Boris Thibert"/>
    <hyperlink ref="A55" r:id="rId18"/>
    <hyperlink ref="A39" r:id="rId19" display="Lydie du Bousquet, Anne Letréguilly "/>
    <hyperlink ref="A45" r:id="rId20"/>
    <hyperlink ref="A13" r:id="rId21"/>
    <hyperlink ref="A57" r:id="rId22"/>
    <hyperlink ref="A49" r:id="rId23"/>
    <hyperlink ref="A35" r:id="rId24"/>
    <hyperlink ref="A67" r:id="rId25"/>
    <hyperlink ref="A69" r:id="rId26"/>
    <hyperlink ref="A71" r:id="rId27"/>
    <hyperlink ref="A73" r:id="rId28"/>
    <hyperlink ref="A75" r:id="rId29" display="Julien Faivre, Cédric d'Ham"/>
    <hyperlink ref="A83" r:id="rId30" display="Nedjma Bendjab"/>
    <hyperlink ref="A85" r:id="rId31"/>
    <hyperlink ref="A91" r:id="rId32"/>
    <hyperlink ref="A89" r:id="rId33"/>
    <hyperlink ref="A77" r:id="rId34"/>
    <hyperlink ref="A87" r:id="rId35"/>
    <hyperlink ref="A81" r:id="rId36"/>
    <hyperlink ref="A61" r:id="rId37"/>
    <hyperlink ref="A15" r:id="rId38"/>
    <hyperlink ref="A33" r:id="rId39"/>
    <hyperlink ref="A51" r:id="rId40"/>
    <hyperlink ref="A105" r:id="rId41"/>
    <hyperlink ref="A79" r:id="rId42"/>
    <hyperlink ref="A21" r:id="rId43"/>
    <hyperlink ref="A43" r:id="rId44" display="Lydie du Bousquet, Anne Letréguilly "/>
    <hyperlink ref="A95" r:id="rId45"/>
    <hyperlink ref="A108" r:id="rId46"/>
    <hyperlink ref="A47" r:id="rId47"/>
  </hyperlinks>
  <printOptions horizontalCentered="1"/>
  <pageMargins left="0.11811023622047245" right="0.11811023622047245" top="0.35433070866141736" bottom="0.35433070866141736" header="0.31496062992125984" footer="0.31496062992125984"/>
  <pageSetup paperSize="9" scale="25" fitToHeight="2" orientation="landscape" cellComments="asDisplayed" r:id="rId48"/>
  <drawing r:id="rId49"/>
  <legacyDrawing r:id="rId5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122"/>
  <sheetViews>
    <sheetView view="pageBreakPreview" topLeftCell="A5" zoomScale="90" zoomScaleNormal="80" zoomScaleSheetLayoutView="90" workbookViewId="0">
      <pane xSplit="5355" ySplit="2385" topLeftCell="A99" activePane="bottomRight"/>
      <selection activeCell="C5" sqref="C1:C1048576"/>
      <selection pane="topRight" activeCell="B5" sqref="B1:B1048576"/>
      <selection pane="bottomLeft" activeCell="C116" sqref="A116:XFD118"/>
      <selection pane="bottomRight" activeCell="A121" sqref="A121"/>
    </sheetView>
  </sheetViews>
  <sheetFormatPr baseColWidth="10" defaultColWidth="10.7109375" defaultRowHeight="15.75" x14ac:dyDescent="0.25"/>
  <cols>
    <col min="1" max="1" width="40.85546875" style="9" customWidth="1"/>
    <col min="2" max="2" width="11.42578125" style="4" hidden="1" customWidth="1"/>
    <col min="3" max="3" width="80.42578125" style="10" customWidth="1"/>
    <col min="4" max="4" width="10.5703125" style="11" customWidth="1"/>
    <col min="5" max="5" width="10" style="11" customWidth="1"/>
    <col min="6" max="6" width="7.140625" style="11" customWidth="1"/>
    <col min="7" max="7" width="6.85546875" style="11" customWidth="1"/>
    <col min="8" max="8" width="11.42578125" style="11" customWidth="1"/>
    <col min="9" max="9" width="20.85546875" style="11" customWidth="1"/>
    <col min="10" max="10" width="8.5703125" style="14" customWidth="1"/>
    <col min="11" max="11" width="9.28515625" style="11" customWidth="1"/>
    <col min="12" max="12" width="7.140625" style="11" customWidth="1"/>
    <col min="13" max="15" width="8.5703125" style="14" customWidth="1"/>
    <col min="16" max="16" width="8.5703125" style="11" customWidth="1"/>
    <col min="17" max="17" width="8.140625" style="11" customWidth="1"/>
    <col min="18" max="19" width="6.85546875" style="11" customWidth="1"/>
    <col min="20" max="20" width="8" style="14" customWidth="1"/>
    <col min="21" max="21" width="10.7109375" style="10"/>
    <col min="22" max="22" width="7.140625" style="168" customWidth="1"/>
    <col min="23" max="25" width="11.42578125" style="14"/>
    <col min="26" max="30" width="11.42578125" style="11"/>
    <col min="31" max="49" width="10.7109375" style="11" customWidth="1"/>
    <col min="50" max="50" width="10.7109375" style="10" customWidth="1"/>
    <col min="51" max="51" width="11.42578125" style="11" customWidth="1"/>
    <col min="52" max="52" width="11.42578125" style="15" customWidth="1"/>
    <col min="53" max="53" width="11.42578125" style="11" customWidth="1"/>
    <col min="54" max="55" width="11.42578125" style="16" customWidth="1"/>
    <col min="56" max="16384" width="10.7109375" style="10"/>
  </cols>
  <sheetData>
    <row r="1" spans="1:55" ht="15" customHeight="1" x14ac:dyDescent="0.25">
      <c r="F1" s="420" t="s">
        <v>29</v>
      </c>
      <c r="G1" s="420"/>
      <c r="H1" s="420"/>
      <c r="I1" s="420"/>
      <c r="J1" s="420"/>
      <c r="K1" s="420"/>
      <c r="L1" s="420"/>
      <c r="M1" s="420"/>
      <c r="N1" s="12"/>
      <c r="O1" s="12"/>
      <c r="P1" s="13"/>
      <c r="V1" s="165"/>
    </row>
    <row r="2" spans="1:55" ht="15" customHeight="1" x14ac:dyDescent="0.25">
      <c r="F2" s="13"/>
      <c r="G2" s="13"/>
      <c r="H2" s="13"/>
      <c r="I2" s="13"/>
      <c r="J2" s="12"/>
      <c r="K2" s="13"/>
      <c r="L2" s="13"/>
      <c r="M2" s="12"/>
      <c r="N2" s="12"/>
      <c r="O2" s="12"/>
      <c r="P2" s="13"/>
      <c r="V2" s="161"/>
    </row>
    <row r="3" spans="1:55" x14ac:dyDescent="0.25">
      <c r="C3" s="17"/>
      <c r="D3" s="18"/>
      <c r="E3" s="421" t="s">
        <v>35</v>
      </c>
      <c r="F3" s="421"/>
      <c r="G3" s="19" t="s">
        <v>47</v>
      </c>
      <c r="H3" s="19"/>
      <c r="I3" s="19"/>
      <c r="J3" s="20"/>
      <c r="K3" s="19"/>
      <c r="L3" s="19"/>
      <c r="M3" s="20" t="s">
        <v>28</v>
      </c>
      <c r="N3" s="20"/>
      <c r="O3" s="20"/>
      <c r="P3" s="19" t="s">
        <v>48</v>
      </c>
      <c r="V3" s="166"/>
    </row>
    <row r="4" spans="1:55" ht="19.5" customHeight="1" thickBot="1" x14ac:dyDescent="0.3">
      <c r="C4" s="17"/>
      <c r="D4" s="18"/>
      <c r="E4" s="18"/>
      <c r="F4" s="18"/>
      <c r="G4" s="18"/>
      <c r="H4" s="18"/>
      <c r="I4" s="18"/>
      <c r="J4" s="21"/>
      <c r="K4" s="18"/>
      <c r="L4" s="18"/>
      <c r="M4" s="21"/>
      <c r="N4" s="21"/>
      <c r="O4" s="21"/>
      <c r="P4" s="18"/>
      <c r="Q4" s="18"/>
      <c r="R4" s="18"/>
      <c r="S4" s="18"/>
      <c r="T4" s="21"/>
      <c r="V4" s="167"/>
    </row>
    <row r="5" spans="1:55" ht="15" customHeight="1" x14ac:dyDescent="0.25">
      <c r="A5" s="415" t="s">
        <v>49</v>
      </c>
      <c r="B5" s="427" t="s">
        <v>50</v>
      </c>
      <c r="C5" s="440" t="s">
        <v>38</v>
      </c>
      <c r="D5" s="409" t="s">
        <v>36</v>
      </c>
      <c r="E5" s="409" t="s">
        <v>2</v>
      </c>
      <c r="F5" s="409" t="s">
        <v>0</v>
      </c>
      <c r="G5" s="412" t="s">
        <v>1</v>
      </c>
      <c r="H5" s="409" t="s">
        <v>30</v>
      </c>
      <c r="I5" s="434" t="s">
        <v>39</v>
      </c>
      <c r="J5" s="435"/>
      <c r="K5" s="435"/>
      <c r="L5" s="435"/>
      <c r="M5" s="435"/>
      <c r="N5" s="435"/>
      <c r="O5" s="435"/>
      <c r="P5" s="436"/>
      <c r="Q5" s="434" t="s">
        <v>39</v>
      </c>
      <c r="R5" s="435"/>
      <c r="S5" s="435"/>
      <c r="T5" s="435"/>
      <c r="U5" s="435"/>
      <c r="V5" s="435"/>
      <c r="W5" s="435"/>
      <c r="X5" s="435"/>
      <c r="Y5" s="435"/>
      <c r="Z5" s="436"/>
      <c r="AA5" s="397" t="s">
        <v>3</v>
      </c>
      <c r="AB5" s="398"/>
      <c r="AC5" s="398"/>
      <c r="AD5" s="399"/>
      <c r="AE5" s="394" t="s">
        <v>240</v>
      </c>
      <c r="AF5" s="385" t="s">
        <v>113</v>
      </c>
      <c r="AG5" s="385" t="s">
        <v>241</v>
      </c>
      <c r="AH5" s="385" t="s">
        <v>242</v>
      </c>
      <c r="AI5" s="385" t="s">
        <v>115</v>
      </c>
      <c r="AJ5" s="385" t="s">
        <v>243</v>
      </c>
      <c r="AK5" s="385" t="s">
        <v>244</v>
      </c>
      <c r="AL5" s="385" t="s">
        <v>245</v>
      </c>
      <c r="AM5" s="385" t="s">
        <v>138</v>
      </c>
      <c r="AN5" s="385" t="s">
        <v>647</v>
      </c>
      <c r="AO5" s="385" t="s">
        <v>246</v>
      </c>
      <c r="AP5" s="385" t="s">
        <v>247</v>
      </c>
      <c r="AQ5" s="385" t="s">
        <v>248</v>
      </c>
      <c r="AR5" s="385" t="s">
        <v>118</v>
      </c>
      <c r="AS5" s="385" t="s">
        <v>249</v>
      </c>
      <c r="AT5" s="385" t="s">
        <v>250</v>
      </c>
      <c r="AU5" s="385" t="s">
        <v>251</v>
      </c>
      <c r="AV5" s="385" t="s">
        <v>120</v>
      </c>
      <c r="AW5" s="390" t="s">
        <v>252</v>
      </c>
      <c r="AY5" s="393" t="s">
        <v>139</v>
      </c>
      <c r="AZ5" s="388" t="s">
        <v>142</v>
      </c>
      <c r="BB5" s="389" t="s">
        <v>140</v>
      </c>
      <c r="BC5" s="389" t="s">
        <v>141</v>
      </c>
    </row>
    <row r="6" spans="1:55" ht="15.75" customHeight="1" thickBot="1" x14ac:dyDescent="0.3">
      <c r="A6" s="416"/>
      <c r="B6" s="428"/>
      <c r="C6" s="441"/>
      <c r="D6" s="410"/>
      <c r="E6" s="410"/>
      <c r="F6" s="410"/>
      <c r="G6" s="413"/>
      <c r="H6" s="413"/>
      <c r="I6" s="437"/>
      <c r="J6" s="438"/>
      <c r="K6" s="438"/>
      <c r="L6" s="438"/>
      <c r="M6" s="438"/>
      <c r="N6" s="438"/>
      <c r="O6" s="438"/>
      <c r="P6" s="439"/>
      <c r="Q6" s="437"/>
      <c r="R6" s="438"/>
      <c r="S6" s="438"/>
      <c r="T6" s="438"/>
      <c r="U6" s="438"/>
      <c r="V6" s="438"/>
      <c r="W6" s="438"/>
      <c r="X6" s="438"/>
      <c r="Y6" s="438"/>
      <c r="Z6" s="439"/>
      <c r="AA6" s="400"/>
      <c r="AB6" s="401"/>
      <c r="AC6" s="401"/>
      <c r="AD6" s="402"/>
      <c r="AE6" s="395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86"/>
      <c r="AW6" s="391"/>
      <c r="AY6" s="393"/>
      <c r="AZ6" s="388"/>
      <c r="BB6" s="389"/>
      <c r="BC6" s="389"/>
    </row>
    <row r="7" spans="1:55" ht="15.75" customHeight="1" thickBot="1" x14ac:dyDescent="0.3">
      <c r="A7" s="416"/>
      <c r="B7" s="428"/>
      <c r="C7" s="441"/>
      <c r="D7" s="410"/>
      <c r="E7" s="410"/>
      <c r="F7" s="410"/>
      <c r="G7" s="413"/>
      <c r="H7" s="413"/>
      <c r="I7" s="431" t="s">
        <v>34</v>
      </c>
      <c r="J7" s="432"/>
      <c r="K7" s="432"/>
      <c r="L7" s="432"/>
      <c r="M7" s="432"/>
      <c r="N7" s="431" t="s">
        <v>40</v>
      </c>
      <c r="O7" s="432"/>
      <c r="P7" s="433"/>
      <c r="Q7" s="443" t="s">
        <v>26</v>
      </c>
      <c r="R7" s="444"/>
      <c r="S7" s="444"/>
      <c r="T7" s="444"/>
      <c r="U7" s="444"/>
      <c r="V7" s="444"/>
      <c r="W7" s="444"/>
      <c r="X7" s="443" t="s">
        <v>40</v>
      </c>
      <c r="Y7" s="444"/>
      <c r="Z7" s="445"/>
      <c r="AA7" s="403" t="s">
        <v>5</v>
      </c>
      <c r="AB7" s="418" t="s">
        <v>7</v>
      </c>
      <c r="AC7" s="405" t="s">
        <v>6</v>
      </c>
      <c r="AD7" s="407" t="s">
        <v>8</v>
      </c>
      <c r="AE7" s="395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/>
      <c r="AW7" s="391"/>
      <c r="AY7" s="393"/>
      <c r="AZ7" s="388"/>
      <c r="BB7" s="389"/>
      <c r="BC7" s="389"/>
    </row>
    <row r="8" spans="1:55" ht="72" customHeight="1" thickBot="1" x14ac:dyDescent="0.3">
      <c r="A8" s="417"/>
      <c r="B8" s="429"/>
      <c r="C8" s="442"/>
      <c r="D8" s="411"/>
      <c r="E8" s="411"/>
      <c r="F8" s="411"/>
      <c r="G8" s="414"/>
      <c r="H8" s="414"/>
      <c r="I8" s="22" t="s">
        <v>41</v>
      </c>
      <c r="J8" s="23" t="s">
        <v>31</v>
      </c>
      <c r="K8" s="24" t="s">
        <v>42</v>
      </c>
      <c r="L8" s="25" t="s">
        <v>37</v>
      </c>
      <c r="M8" s="26" t="s">
        <v>32</v>
      </c>
      <c r="N8" s="6" t="s">
        <v>27</v>
      </c>
      <c r="O8" s="5" t="s">
        <v>10</v>
      </c>
      <c r="P8" s="3" t="s">
        <v>9</v>
      </c>
      <c r="Q8" s="27" t="s">
        <v>43</v>
      </c>
      <c r="R8" s="28" t="s">
        <v>46</v>
      </c>
      <c r="S8" s="29" t="s">
        <v>44</v>
      </c>
      <c r="T8" s="30" t="s">
        <v>31</v>
      </c>
      <c r="U8" s="31" t="s">
        <v>45</v>
      </c>
      <c r="V8" s="163" t="s">
        <v>37</v>
      </c>
      <c r="W8" s="32" t="s">
        <v>33</v>
      </c>
      <c r="X8" s="6" t="s">
        <v>27</v>
      </c>
      <c r="Y8" s="5" t="s">
        <v>10</v>
      </c>
      <c r="Z8" s="2" t="s">
        <v>9</v>
      </c>
      <c r="AA8" s="404"/>
      <c r="AB8" s="419"/>
      <c r="AC8" s="406"/>
      <c r="AD8" s="408"/>
      <c r="AE8" s="396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92"/>
      <c r="AY8" s="393"/>
      <c r="AZ8" s="388"/>
      <c r="BB8" s="389"/>
      <c r="BC8" s="389"/>
    </row>
    <row r="9" spans="1:55" s="55" customFormat="1" x14ac:dyDescent="0.25">
      <c r="A9" s="169" t="s">
        <v>510</v>
      </c>
      <c r="B9" s="111" t="s">
        <v>636</v>
      </c>
      <c r="C9" s="170" t="s">
        <v>301</v>
      </c>
      <c r="D9" s="171" t="s">
        <v>60</v>
      </c>
      <c r="E9" s="171" t="s">
        <v>253</v>
      </c>
      <c r="F9" s="171" t="s">
        <v>52</v>
      </c>
      <c r="G9" s="171">
        <v>6</v>
      </c>
      <c r="H9" s="171">
        <v>2</v>
      </c>
      <c r="I9" s="172" t="s">
        <v>351</v>
      </c>
      <c r="J9" s="173">
        <v>0.25</v>
      </c>
      <c r="K9" s="38" t="s">
        <v>129</v>
      </c>
      <c r="L9" s="174" t="s">
        <v>133</v>
      </c>
      <c r="M9" s="175">
        <v>0.5</v>
      </c>
      <c r="N9" s="48"/>
      <c r="O9" s="48"/>
      <c r="P9" s="43" t="s">
        <v>60</v>
      </c>
      <c r="Q9" s="68"/>
      <c r="R9" s="176"/>
      <c r="S9" s="38" t="s">
        <v>136</v>
      </c>
      <c r="T9" s="173">
        <v>0.25</v>
      </c>
      <c r="U9" s="177" t="s">
        <v>129</v>
      </c>
      <c r="V9" s="174" t="s">
        <v>133</v>
      </c>
      <c r="W9" s="175">
        <v>0.5</v>
      </c>
      <c r="X9" s="178"/>
      <c r="Y9" s="179"/>
      <c r="Z9" s="180" t="s">
        <v>60</v>
      </c>
      <c r="AA9" s="181">
        <v>30</v>
      </c>
      <c r="AB9" s="182"/>
      <c r="AC9" s="183">
        <v>15</v>
      </c>
      <c r="AD9" s="180">
        <v>14</v>
      </c>
      <c r="AE9" s="54" t="s">
        <v>52</v>
      </c>
      <c r="AF9" s="184"/>
      <c r="AG9" s="184"/>
      <c r="AH9" s="184" t="s">
        <v>52</v>
      </c>
      <c r="AI9" s="184"/>
      <c r="AJ9" s="184"/>
      <c r="AK9" s="184"/>
      <c r="AL9" s="184"/>
      <c r="AM9" s="184"/>
      <c r="AN9" s="184"/>
      <c r="AO9" s="52"/>
      <c r="AP9" s="52"/>
      <c r="AQ9" s="52"/>
      <c r="AR9" s="52"/>
      <c r="AS9" s="52"/>
      <c r="AT9" s="52"/>
      <c r="AU9" s="52"/>
      <c r="AV9" s="52"/>
      <c r="AW9" s="53"/>
      <c r="AY9" s="56">
        <f>SUM(AA9:AD9)</f>
        <v>59</v>
      </c>
      <c r="AZ9" s="57">
        <f>AY9/G9</f>
        <v>9.8333333333333339</v>
      </c>
      <c r="BA9" s="56"/>
      <c r="BB9" s="58">
        <f>J9+J10+M9</f>
        <v>1</v>
      </c>
      <c r="BC9" s="58">
        <f>T9+T10+W9</f>
        <v>1</v>
      </c>
    </row>
    <row r="10" spans="1:55" s="55" customFormat="1" x14ac:dyDescent="0.25">
      <c r="A10" s="185"/>
      <c r="B10" s="186"/>
      <c r="C10" s="187"/>
      <c r="D10" s="35"/>
      <c r="E10" s="35"/>
      <c r="F10" s="49"/>
      <c r="G10" s="60"/>
      <c r="H10" s="35"/>
      <c r="I10" s="38" t="s">
        <v>121</v>
      </c>
      <c r="J10" s="175">
        <v>0.25</v>
      </c>
      <c r="K10" s="63"/>
      <c r="L10" s="188"/>
      <c r="M10" s="189"/>
      <c r="N10" s="72"/>
      <c r="O10" s="72"/>
      <c r="P10" s="43"/>
      <c r="Q10" s="190"/>
      <c r="R10" s="191"/>
      <c r="S10" s="63" t="s">
        <v>136</v>
      </c>
      <c r="T10" s="175">
        <v>0.25</v>
      </c>
      <c r="U10" s="192"/>
      <c r="V10" s="188"/>
      <c r="W10" s="70"/>
      <c r="X10" s="71"/>
      <c r="Y10" s="72"/>
      <c r="Z10" s="73"/>
      <c r="AA10" s="193"/>
      <c r="AB10" s="76"/>
      <c r="AC10" s="76"/>
      <c r="AD10" s="77"/>
      <c r="AE10" s="54" t="s">
        <v>52</v>
      </c>
      <c r="AF10" s="184"/>
      <c r="AG10" s="184"/>
      <c r="AH10" s="184" t="s">
        <v>52</v>
      </c>
      <c r="AI10" s="184"/>
      <c r="AJ10" s="184"/>
      <c r="AK10" s="184"/>
      <c r="AL10" s="184"/>
      <c r="AM10" s="184"/>
      <c r="AN10" s="184"/>
      <c r="AO10" s="52"/>
      <c r="AP10" s="52"/>
      <c r="AQ10" s="52"/>
      <c r="AR10" s="52"/>
      <c r="AS10" s="52"/>
      <c r="AT10" s="52"/>
      <c r="AU10" s="52"/>
      <c r="AV10" s="52"/>
      <c r="AW10" s="53"/>
      <c r="AY10" s="56"/>
      <c r="AZ10" s="57"/>
      <c r="BA10" s="56"/>
      <c r="BB10" s="58"/>
      <c r="BC10" s="58"/>
    </row>
    <row r="11" spans="1:55" s="55" customFormat="1" x14ac:dyDescent="0.25">
      <c r="A11" s="194" t="s">
        <v>511</v>
      </c>
      <c r="B11" s="111" t="s">
        <v>636</v>
      </c>
      <c r="C11" s="195" t="s">
        <v>302</v>
      </c>
      <c r="D11" s="123" t="s">
        <v>60</v>
      </c>
      <c r="E11" s="123" t="s">
        <v>254</v>
      </c>
      <c r="F11" s="113" t="s">
        <v>52</v>
      </c>
      <c r="G11" s="123">
        <v>6</v>
      </c>
      <c r="H11" s="113">
        <v>2</v>
      </c>
      <c r="I11" s="124" t="s">
        <v>656</v>
      </c>
      <c r="J11" s="115">
        <v>0.2</v>
      </c>
      <c r="K11" s="124" t="s">
        <v>129</v>
      </c>
      <c r="L11" s="125" t="s">
        <v>131</v>
      </c>
      <c r="M11" s="196">
        <v>0.5</v>
      </c>
      <c r="N11" s="197"/>
      <c r="O11" s="197"/>
      <c r="P11" s="198" t="s">
        <v>60</v>
      </c>
      <c r="Q11" s="129"/>
      <c r="R11" s="118"/>
      <c r="S11" s="114" t="s">
        <v>136</v>
      </c>
      <c r="T11" s="131">
        <v>0.2</v>
      </c>
      <c r="U11" s="124" t="s">
        <v>129</v>
      </c>
      <c r="V11" s="125" t="s">
        <v>131</v>
      </c>
      <c r="W11" s="196">
        <v>0.5</v>
      </c>
      <c r="X11" s="199"/>
      <c r="Y11" s="197"/>
      <c r="Z11" s="200" t="s">
        <v>60</v>
      </c>
      <c r="AA11" s="135">
        <v>28.5</v>
      </c>
      <c r="AB11" s="136"/>
      <c r="AC11" s="136">
        <v>21</v>
      </c>
      <c r="AD11" s="134">
        <v>12</v>
      </c>
      <c r="AE11" s="120" t="s">
        <v>52</v>
      </c>
      <c r="AF11" s="201"/>
      <c r="AG11" s="201" t="s">
        <v>52</v>
      </c>
      <c r="AH11" s="201" t="s">
        <v>52</v>
      </c>
      <c r="AI11" s="201"/>
      <c r="AJ11" s="201"/>
      <c r="AK11" s="201"/>
      <c r="AL11" s="201"/>
      <c r="AM11" s="201"/>
      <c r="AN11" s="201"/>
      <c r="AO11" s="122"/>
      <c r="AP11" s="122"/>
      <c r="AQ11" s="122"/>
      <c r="AR11" s="122"/>
      <c r="AS11" s="122"/>
      <c r="AT11" s="122"/>
      <c r="AU11" s="122"/>
      <c r="AV11" s="122"/>
      <c r="AW11" s="121"/>
      <c r="AY11" s="56">
        <f>SUM(AA11:AD11)</f>
        <v>61.5</v>
      </c>
      <c r="AZ11" s="57">
        <f>AY11/G11</f>
        <v>10.25</v>
      </c>
      <c r="BA11" s="56"/>
      <c r="BB11" s="58">
        <f>J11+J12+M11</f>
        <v>1</v>
      </c>
      <c r="BC11" s="58">
        <f>T11+T12+W11</f>
        <v>1</v>
      </c>
    </row>
    <row r="12" spans="1:55" s="55" customFormat="1" x14ac:dyDescent="0.25">
      <c r="A12" s="185"/>
      <c r="B12" s="202"/>
      <c r="C12" s="203"/>
      <c r="D12" s="204"/>
      <c r="E12" s="204"/>
      <c r="F12" s="79"/>
      <c r="G12" s="79"/>
      <c r="H12" s="79"/>
      <c r="I12" s="81" t="s">
        <v>121</v>
      </c>
      <c r="J12" s="175">
        <v>0.3</v>
      </c>
      <c r="K12" s="63"/>
      <c r="L12" s="205"/>
      <c r="M12" s="206"/>
      <c r="N12" s="207"/>
      <c r="O12" s="207"/>
      <c r="P12" s="208"/>
      <c r="Q12" s="83"/>
      <c r="R12" s="84"/>
      <c r="S12" s="81" t="s">
        <v>136</v>
      </c>
      <c r="T12" s="175">
        <v>0.3</v>
      </c>
      <c r="U12" s="63"/>
      <c r="V12" s="205"/>
      <c r="W12" s="206"/>
      <c r="X12" s="209"/>
      <c r="Y12" s="207"/>
      <c r="Z12" s="80"/>
      <c r="AA12" s="85"/>
      <c r="AB12" s="86"/>
      <c r="AC12" s="86"/>
      <c r="AD12" s="80"/>
      <c r="AE12" s="88" t="s">
        <v>52</v>
      </c>
      <c r="AF12" s="210"/>
      <c r="AG12" s="210" t="s">
        <v>52</v>
      </c>
      <c r="AH12" s="210" t="s">
        <v>52</v>
      </c>
      <c r="AI12" s="210"/>
      <c r="AJ12" s="210"/>
      <c r="AK12" s="210"/>
      <c r="AL12" s="210"/>
      <c r="AM12" s="210"/>
      <c r="AN12" s="210"/>
      <c r="AO12" s="89"/>
      <c r="AP12" s="89"/>
      <c r="AQ12" s="89"/>
      <c r="AR12" s="89"/>
      <c r="AS12" s="89"/>
      <c r="AT12" s="89"/>
      <c r="AU12" s="89"/>
      <c r="AV12" s="89"/>
      <c r="AW12" s="90"/>
      <c r="AY12" s="56"/>
      <c r="AZ12" s="57"/>
      <c r="BA12" s="56"/>
      <c r="BB12" s="58"/>
      <c r="BC12" s="58"/>
    </row>
    <row r="13" spans="1:55" s="55" customFormat="1" x14ac:dyDescent="0.25">
      <c r="A13" s="194" t="s">
        <v>512</v>
      </c>
      <c r="B13" s="111" t="s">
        <v>636</v>
      </c>
      <c r="C13" s="112" t="s">
        <v>303</v>
      </c>
      <c r="D13" s="113" t="s">
        <v>60</v>
      </c>
      <c r="E13" s="113" t="s">
        <v>255</v>
      </c>
      <c r="F13" s="200" t="s">
        <v>77</v>
      </c>
      <c r="G13" s="113">
        <v>3</v>
      </c>
      <c r="H13" s="113">
        <v>1</v>
      </c>
      <c r="I13" s="114" t="s">
        <v>631</v>
      </c>
      <c r="J13" s="115">
        <v>0.1</v>
      </c>
      <c r="K13" s="114" t="s">
        <v>129</v>
      </c>
      <c r="L13" s="116" t="s">
        <v>131</v>
      </c>
      <c r="M13" s="115">
        <v>0.5</v>
      </c>
      <c r="N13" s="197"/>
      <c r="O13" s="197"/>
      <c r="P13" s="198" t="s">
        <v>60</v>
      </c>
      <c r="Q13" s="117"/>
      <c r="R13" s="118"/>
      <c r="S13" s="114" t="s">
        <v>136</v>
      </c>
      <c r="T13" s="115">
        <v>0.1</v>
      </c>
      <c r="U13" s="114" t="s">
        <v>129</v>
      </c>
      <c r="V13" s="116" t="s">
        <v>131</v>
      </c>
      <c r="W13" s="115">
        <v>0.5</v>
      </c>
      <c r="X13" s="199"/>
      <c r="Y13" s="197"/>
      <c r="Z13" s="200" t="s">
        <v>60</v>
      </c>
      <c r="AA13" s="120">
        <v>13.5</v>
      </c>
      <c r="AB13" s="122"/>
      <c r="AC13" s="122">
        <v>13.5</v>
      </c>
      <c r="AD13" s="200"/>
      <c r="AE13" s="120" t="s">
        <v>60</v>
      </c>
      <c r="AF13" s="201" t="s">
        <v>60</v>
      </c>
      <c r="AG13" s="201" t="s">
        <v>52</v>
      </c>
      <c r="AH13" s="201"/>
      <c r="AI13" s="201"/>
      <c r="AJ13" s="201"/>
      <c r="AK13" s="201"/>
      <c r="AL13" s="201"/>
      <c r="AM13" s="201"/>
      <c r="AN13" s="201"/>
      <c r="AO13" s="122"/>
      <c r="AP13" s="122"/>
      <c r="AQ13" s="122"/>
      <c r="AR13" s="122"/>
      <c r="AS13" s="122"/>
      <c r="AT13" s="122"/>
      <c r="AU13" s="122"/>
      <c r="AV13" s="122"/>
      <c r="AW13" s="121"/>
      <c r="AY13" s="56">
        <f>SUM(AA13:AD13)</f>
        <v>27</v>
      </c>
      <c r="AZ13" s="57">
        <f>AY13/G13</f>
        <v>9</v>
      </c>
      <c r="BA13" s="56"/>
      <c r="BB13" s="58">
        <f>J13+J14+M13</f>
        <v>1</v>
      </c>
      <c r="BC13" s="58">
        <f>T13+T14+W13</f>
        <v>1</v>
      </c>
    </row>
    <row r="14" spans="1:55" s="55" customFormat="1" ht="15" x14ac:dyDescent="0.25">
      <c r="A14" s="211"/>
      <c r="B14" s="212"/>
      <c r="C14" s="203"/>
      <c r="D14" s="204"/>
      <c r="E14" s="204"/>
      <c r="F14" s="213"/>
      <c r="G14" s="204"/>
      <c r="H14" s="204"/>
      <c r="I14" s="81" t="s">
        <v>121</v>
      </c>
      <c r="J14" s="82">
        <v>0.4</v>
      </c>
      <c r="K14" s="214"/>
      <c r="L14" s="215"/>
      <c r="M14" s="216"/>
      <c r="N14" s="217"/>
      <c r="O14" s="217"/>
      <c r="P14" s="208"/>
      <c r="Q14" s="218"/>
      <c r="R14" s="219"/>
      <c r="S14" s="214" t="s">
        <v>136</v>
      </c>
      <c r="T14" s="82">
        <v>0.4</v>
      </c>
      <c r="U14" s="214"/>
      <c r="V14" s="215"/>
      <c r="W14" s="220"/>
      <c r="X14" s="221"/>
      <c r="Y14" s="217"/>
      <c r="Z14" s="213"/>
      <c r="AA14" s="88"/>
      <c r="AB14" s="89"/>
      <c r="AC14" s="89"/>
      <c r="AD14" s="213"/>
      <c r="AE14" s="88" t="s">
        <v>60</v>
      </c>
      <c r="AF14" s="210" t="s">
        <v>60</v>
      </c>
      <c r="AG14" s="210" t="s">
        <v>52</v>
      </c>
      <c r="AH14" s="210"/>
      <c r="AI14" s="210"/>
      <c r="AJ14" s="210"/>
      <c r="AK14" s="210"/>
      <c r="AL14" s="210"/>
      <c r="AM14" s="210"/>
      <c r="AN14" s="210"/>
      <c r="AO14" s="89"/>
      <c r="AP14" s="89"/>
      <c r="AQ14" s="89"/>
      <c r="AR14" s="89"/>
      <c r="AS14" s="89"/>
      <c r="AT14" s="89"/>
      <c r="AU14" s="89"/>
      <c r="AV14" s="89"/>
      <c r="AW14" s="90"/>
      <c r="AY14" s="56"/>
      <c r="AZ14" s="57"/>
      <c r="BA14" s="56"/>
      <c r="BB14" s="58"/>
      <c r="BC14" s="58"/>
    </row>
    <row r="15" spans="1:55" s="55" customFormat="1" ht="15" x14ac:dyDescent="0.25">
      <c r="A15" s="194" t="s">
        <v>513</v>
      </c>
      <c r="B15" s="222"/>
      <c r="C15" s="112" t="s">
        <v>304</v>
      </c>
      <c r="D15" s="113" t="s">
        <v>60</v>
      </c>
      <c r="E15" s="113" t="s">
        <v>256</v>
      </c>
      <c r="F15" s="113" t="s">
        <v>60</v>
      </c>
      <c r="G15" s="113">
        <v>3</v>
      </c>
      <c r="H15" s="113">
        <v>1</v>
      </c>
      <c r="I15" s="114" t="s">
        <v>352</v>
      </c>
      <c r="J15" s="115">
        <v>0.3</v>
      </c>
      <c r="K15" s="114" t="s">
        <v>129</v>
      </c>
      <c r="L15" s="116" t="s">
        <v>135</v>
      </c>
      <c r="M15" s="115">
        <v>0.6</v>
      </c>
      <c r="N15" s="197"/>
      <c r="O15" s="197"/>
      <c r="P15" s="198" t="s">
        <v>60</v>
      </c>
      <c r="Q15" s="117"/>
      <c r="R15" s="118"/>
      <c r="S15" s="114" t="s">
        <v>136</v>
      </c>
      <c r="T15" s="131">
        <v>0.3</v>
      </c>
      <c r="U15" s="114" t="s">
        <v>129</v>
      </c>
      <c r="V15" s="116" t="s">
        <v>135</v>
      </c>
      <c r="W15" s="119">
        <v>0.6</v>
      </c>
      <c r="X15" s="199"/>
      <c r="Y15" s="197"/>
      <c r="Z15" s="200" t="s">
        <v>60</v>
      </c>
      <c r="AA15" s="120">
        <v>12</v>
      </c>
      <c r="AB15" s="122"/>
      <c r="AC15" s="122">
        <v>18</v>
      </c>
      <c r="AD15" s="200"/>
      <c r="AE15" s="120" t="s">
        <v>60</v>
      </c>
      <c r="AF15" s="201" t="s">
        <v>60</v>
      </c>
      <c r="AG15" s="201"/>
      <c r="AH15" s="201"/>
      <c r="AI15" s="201"/>
      <c r="AJ15" s="201"/>
      <c r="AK15" s="201"/>
      <c r="AL15" s="201"/>
      <c r="AM15" s="201"/>
      <c r="AN15" s="201"/>
      <c r="AO15" s="122"/>
      <c r="AP15" s="122"/>
      <c r="AQ15" s="122"/>
      <c r="AR15" s="122"/>
      <c r="AS15" s="122"/>
      <c r="AT15" s="122"/>
      <c r="AU15" s="122"/>
      <c r="AV15" s="122"/>
      <c r="AW15" s="121"/>
      <c r="AY15" s="56">
        <f>SUM(AA15:AD15)</f>
        <v>30</v>
      </c>
      <c r="AZ15" s="57">
        <f>AY15/G15</f>
        <v>10</v>
      </c>
      <c r="BA15" s="56"/>
      <c r="BB15" s="58">
        <f>J15+J16+M15</f>
        <v>1</v>
      </c>
      <c r="BC15" s="58">
        <f>T15+T16+W15</f>
        <v>1</v>
      </c>
    </row>
    <row r="16" spans="1:55" s="55" customFormat="1" ht="16.5" thickBot="1" x14ac:dyDescent="0.3">
      <c r="A16" s="223"/>
      <c r="B16" s="202"/>
      <c r="C16" s="224"/>
      <c r="D16" s="35"/>
      <c r="E16" s="35"/>
      <c r="F16" s="35"/>
      <c r="G16" s="35"/>
      <c r="H16" s="35"/>
      <c r="I16" s="38" t="s">
        <v>121</v>
      </c>
      <c r="J16" s="206">
        <v>0.1</v>
      </c>
      <c r="K16" s="38"/>
      <c r="L16" s="205"/>
      <c r="M16" s="206"/>
      <c r="N16" s="48"/>
      <c r="O16" s="48"/>
      <c r="P16" s="43"/>
      <c r="Q16" s="225"/>
      <c r="R16" s="226"/>
      <c r="S16" s="38" t="s">
        <v>136</v>
      </c>
      <c r="T16" s="227">
        <v>0.1</v>
      </c>
      <c r="U16" s="38"/>
      <c r="V16" s="205"/>
      <c r="W16" s="220"/>
      <c r="X16" s="47"/>
      <c r="Y16" s="48"/>
      <c r="Z16" s="49"/>
      <c r="AA16" s="54"/>
      <c r="AB16" s="52"/>
      <c r="AC16" s="52"/>
      <c r="AD16" s="49"/>
      <c r="AE16" s="54" t="s">
        <v>60</v>
      </c>
      <c r="AF16" s="184" t="s">
        <v>60</v>
      </c>
      <c r="AG16" s="184"/>
      <c r="AH16" s="184"/>
      <c r="AI16" s="184"/>
      <c r="AJ16" s="184"/>
      <c r="AK16" s="184"/>
      <c r="AL16" s="184"/>
      <c r="AM16" s="184"/>
      <c r="AN16" s="184"/>
      <c r="AO16" s="52"/>
      <c r="AP16" s="52"/>
      <c r="AQ16" s="52"/>
      <c r="AR16" s="52"/>
      <c r="AS16" s="52"/>
      <c r="AT16" s="52"/>
      <c r="AU16" s="52"/>
      <c r="AV16" s="52"/>
      <c r="AW16" s="53"/>
      <c r="AY16" s="56"/>
      <c r="AZ16" s="57"/>
      <c r="BA16" s="56"/>
      <c r="BB16" s="58"/>
      <c r="BC16" s="58"/>
    </row>
    <row r="17" spans="1:55" s="55" customFormat="1" x14ac:dyDescent="0.25">
      <c r="A17" s="194" t="s">
        <v>514</v>
      </c>
      <c r="B17" s="111" t="s">
        <v>636</v>
      </c>
      <c r="C17" s="112" t="s">
        <v>305</v>
      </c>
      <c r="D17" s="113" t="s">
        <v>60</v>
      </c>
      <c r="E17" s="113" t="s">
        <v>257</v>
      </c>
      <c r="F17" s="113" t="s">
        <v>60</v>
      </c>
      <c r="G17" s="113">
        <v>3</v>
      </c>
      <c r="H17" s="113">
        <v>1</v>
      </c>
      <c r="I17" s="114" t="s">
        <v>121</v>
      </c>
      <c r="J17" s="115">
        <v>0.5</v>
      </c>
      <c r="K17" s="114"/>
      <c r="L17" s="116"/>
      <c r="M17" s="115"/>
      <c r="N17" s="197"/>
      <c r="O17" s="197"/>
      <c r="P17" s="198"/>
      <c r="Q17" s="117" t="s">
        <v>9</v>
      </c>
      <c r="R17" s="118"/>
      <c r="S17" s="114" t="s">
        <v>136</v>
      </c>
      <c r="T17" s="131">
        <v>0.5</v>
      </c>
      <c r="U17" s="124" t="s">
        <v>129</v>
      </c>
      <c r="V17" s="174" t="s">
        <v>135</v>
      </c>
      <c r="W17" s="196">
        <v>0.5</v>
      </c>
      <c r="X17" s="199"/>
      <c r="Y17" s="197"/>
      <c r="Z17" s="200"/>
      <c r="AA17" s="120">
        <v>12</v>
      </c>
      <c r="AB17" s="122"/>
      <c r="AC17" s="122">
        <v>15</v>
      </c>
      <c r="AD17" s="121"/>
      <c r="AE17" s="120" t="s">
        <v>60</v>
      </c>
      <c r="AF17" s="201" t="s">
        <v>60</v>
      </c>
      <c r="AG17" s="201"/>
      <c r="AH17" s="201"/>
      <c r="AI17" s="201"/>
      <c r="AJ17" s="201"/>
      <c r="AK17" s="201"/>
      <c r="AL17" s="201"/>
      <c r="AM17" s="201"/>
      <c r="AN17" s="201"/>
      <c r="AO17" s="122"/>
      <c r="AP17" s="122"/>
      <c r="AQ17" s="122"/>
      <c r="AR17" s="122"/>
      <c r="AS17" s="122"/>
      <c r="AT17" s="122"/>
      <c r="AU17" s="122"/>
      <c r="AV17" s="122"/>
      <c r="AW17" s="121"/>
      <c r="AY17" s="56">
        <f>SUM(AA17:AD17)</f>
        <v>27</v>
      </c>
      <c r="AZ17" s="57">
        <f>AY17/G17</f>
        <v>9</v>
      </c>
      <c r="BA17" s="56"/>
      <c r="BB17" s="58">
        <f>J17+J18+M17</f>
        <v>1</v>
      </c>
      <c r="BC17" s="58">
        <f>T17+T18+W17</f>
        <v>1</v>
      </c>
    </row>
    <row r="18" spans="1:55" s="55" customFormat="1" ht="15" x14ac:dyDescent="0.25">
      <c r="A18" s="211"/>
      <c r="B18" s="212"/>
      <c r="C18" s="203"/>
      <c r="D18" s="204"/>
      <c r="E18" s="204"/>
      <c r="F18" s="204"/>
      <c r="G18" s="204"/>
      <c r="H18" s="204"/>
      <c r="I18" s="214" t="s">
        <v>121</v>
      </c>
      <c r="J18" s="216">
        <v>0.5</v>
      </c>
      <c r="K18" s="214"/>
      <c r="L18" s="215"/>
      <c r="M18" s="216"/>
      <c r="N18" s="217"/>
      <c r="O18" s="217"/>
      <c r="P18" s="208"/>
      <c r="Q18" s="218"/>
      <c r="R18" s="219"/>
      <c r="S18" s="63" t="s">
        <v>9</v>
      </c>
      <c r="T18" s="70"/>
      <c r="U18" s="214"/>
      <c r="V18" s="215"/>
      <c r="W18" s="216"/>
      <c r="X18" s="221"/>
      <c r="Y18" s="217"/>
      <c r="Z18" s="213"/>
      <c r="AA18" s="88"/>
      <c r="AB18" s="89"/>
      <c r="AC18" s="89"/>
      <c r="AD18" s="90"/>
      <c r="AE18" s="88" t="s">
        <v>60</v>
      </c>
      <c r="AF18" s="210" t="s">
        <v>60</v>
      </c>
      <c r="AG18" s="210"/>
      <c r="AH18" s="210"/>
      <c r="AI18" s="210"/>
      <c r="AJ18" s="210"/>
      <c r="AK18" s="210"/>
      <c r="AL18" s="210"/>
      <c r="AM18" s="210"/>
      <c r="AN18" s="210"/>
      <c r="AO18" s="89"/>
      <c r="AP18" s="89"/>
      <c r="AQ18" s="89"/>
      <c r="AR18" s="89"/>
      <c r="AS18" s="89"/>
      <c r="AT18" s="89"/>
      <c r="AU18" s="89"/>
      <c r="AV18" s="89"/>
      <c r="AW18" s="90"/>
      <c r="AY18" s="56"/>
      <c r="AZ18" s="57"/>
      <c r="BA18" s="56"/>
      <c r="BB18" s="58"/>
      <c r="BC18" s="58"/>
    </row>
    <row r="19" spans="1:55" s="55" customFormat="1" x14ac:dyDescent="0.25">
      <c r="A19" s="194" t="s">
        <v>515</v>
      </c>
      <c r="B19" s="111" t="s">
        <v>636</v>
      </c>
      <c r="C19" s="112" t="s">
        <v>306</v>
      </c>
      <c r="D19" s="113"/>
      <c r="E19" s="113" t="s">
        <v>258</v>
      </c>
      <c r="F19" s="123" t="s">
        <v>52</v>
      </c>
      <c r="G19" s="113">
        <v>6</v>
      </c>
      <c r="H19" s="113">
        <v>2</v>
      </c>
      <c r="I19" s="124" t="s">
        <v>121</v>
      </c>
      <c r="J19" s="115">
        <v>0.2</v>
      </c>
      <c r="K19" s="114" t="s">
        <v>129</v>
      </c>
      <c r="L19" s="116" t="s">
        <v>131</v>
      </c>
      <c r="M19" s="115">
        <v>0.5</v>
      </c>
      <c r="N19" s="197"/>
      <c r="O19" s="197"/>
      <c r="P19" s="198" t="s">
        <v>60</v>
      </c>
      <c r="Q19" s="129"/>
      <c r="R19" s="118"/>
      <c r="S19" s="114" t="s">
        <v>136</v>
      </c>
      <c r="T19" s="131">
        <v>0.2</v>
      </c>
      <c r="U19" s="124" t="s">
        <v>129</v>
      </c>
      <c r="V19" s="116" t="s">
        <v>131</v>
      </c>
      <c r="W19" s="119">
        <v>0.5</v>
      </c>
      <c r="X19" s="199"/>
      <c r="Y19" s="197"/>
      <c r="Z19" s="200" t="s">
        <v>60</v>
      </c>
      <c r="AA19" s="135">
        <v>22.5</v>
      </c>
      <c r="AB19" s="122"/>
      <c r="AC19" s="136">
        <v>28.5</v>
      </c>
      <c r="AD19" s="121">
        <v>9</v>
      </c>
      <c r="AE19" s="120"/>
      <c r="AF19" s="201"/>
      <c r="AG19" s="201" t="s">
        <v>52</v>
      </c>
      <c r="AH19" s="201"/>
      <c r="AI19" s="201"/>
      <c r="AJ19" s="201"/>
      <c r="AK19" s="201"/>
      <c r="AL19" s="201"/>
      <c r="AM19" s="201"/>
      <c r="AN19" s="201"/>
      <c r="AO19" s="122"/>
      <c r="AP19" s="122"/>
      <c r="AQ19" s="122"/>
      <c r="AR19" s="122"/>
      <c r="AS19" s="122"/>
      <c r="AT19" s="122"/>
      <c r="AU19" s="122"/>
      <c r="AV19" s="122"/>
      <c r="AW19" s="121"/>
      <c r="AY19" s="56">
        <f>SUM(AA19:AD19)</f>
        <v>60</v>
      </c>
      <c r="AZ19" s="57">
        <f>AY19/G19</f>
        <v>10</v>
      </c>
      <c r="BA19" s="56"/>
      <c r="BB19" s="58">
        <f>J19+J20+M19</f>
        <v>1</v>
      </c>
      <c r="BC19" s="58">
        <f>T19+T20+W19</f>
        <v>1</v>
      </c>
    </row>
    <row r="20" spans="1:55" s="55" customFormat="1" x14ac:dyDescent="0.25">
      <c r="A20" s="185"/>
      <c r="B20" s="186"/>
      <c r="C20" s="187"/>
      <c r="D20" s="60"/>
      <c r="E20" s="60"/>
      <c r="F20" s="49"/>
      <c r="G20" s="60"/>
      <c r="H20" s="60"/>
      <c r="I20" s="38" t="s">
        <v>121</v>
      </c>
      <c r="J20" s="189">
        <v>0.3</v>
      </c>
      <c r="K20" s="63"/>
      <c r="L20" s="188"/>
      <c r="M20" s="189"/>
      <c r="N20" s="48"/>
      <c r="O20" s="48"/>
      <c r="P20" s="43"/>
      <c r="Q20" s="190"/>
      <c r="R20" s="191"/>
      <c r="S20" s="63" t="s">
        <v>136</v>
      </c>
      <c r="T20" s="70">
        <v>0.3</v>
      </c>
      <c r="U20" s="192"/>
      <c r="V20" s="188"/>
      <c r="W20" s="70"/>
      <c r="X20" s="47"/>
      <c r="Y20" s="48"/>
      <c r="Z20" s="49"/>
      <c r="AA20" s="54"/>
      <c r="AB20" s="76"/>
      <c r="AC20" s="76"/>
      <c r="AD20" s="77"/>
      <c r="AE20" s="54"/>
      <c r="AF20" s="184"/>
      <c r="AG20" s="184" t="s">
        <v>52</v>
      </c>
      <c r="AH20" s="184"/>
      <c r="AI20" s="184"/>
      <c r="AJ20" s="184"/>
      <c r="AK20" s="184"/>
      <c r="AL20" s="184"/>
      <c r="AM20" s="184"/>
      <c r="AN20" s="184"/>
      <c r="AO20" s="52"/>
      <c r="AP20" s="52"/>
      <c r="AQ20" s="52"/>
      <c r="AR20" s="52"/>
      <c r="AS20" s="52"/>
      <c r="AT20" s="52"/>
      <c r="AU20" s="52"/>
      <c r="AV20" s="52"/>
      <c r="AW20" s="53"/>
      <c r="AY20" s="56"/>
      <c r="AZ20" s="57"/>
      <c r="BA20" s="56"/>
      <c r="BB20" s="58"/>
      <c r="BC20" s="58"/>
    </row>
    <row r="21" spans="1:55" s="55" customFormat="1" x14ac:dyDescent="0.25">
      <c r="A21" s="194" t="s">
        <v>516</v>
      </c>
      <c r="B21" s="111" t="s">
        <v>636</v>
      </c>
      <c r="C21" s="112" t="s">
        <v>307</v>
      </c>
      <c r="D21" s="113" t="s">
        <v>60</v>
      </c>
      <c r="E21" s="113" t="s">
        <v>259</v>
      </c>
      <c r="F21" s="113" t="s">
        <v>52</v>
      </c>
      <c r="G21" s="113">
        <v>6</v>
      </c>
      <c r="H21" s="123">
        <v>2</v>
      </c>
      <c r="I21" s="124" t="s">
        <v>351</v>
      </c>
      <c r="J21" s="196">
        <v>0.25</v>
      </c>
      <c r="K21" s="124" t="s">
        <v>129</v>
      </c>
      <c r="L21" s="125" t="s">
        <v>133</v>
      </c>
      <c r="M21" s="196">
        <v>0.5</v>
      </c>
      <c r="N21" s="127"/>
      <c r="O21" s="127"/>
      <c r="P21" s="128" t="s">
        <v>60</v>
      </c>
      <c r="Q21" s="129"/>
      <c r="R21" s="130"/>
      <c r="S21" s="124" t="s">
        <v>136</v>
      </c>
      <c r="T21" s="196">
        <v>0.25</v>
      </c>
      <c r="U21" s="124" t="s">
        <v>130</v>
      </c>
      <c r="V21" s="125" t="s">
        <v>133</v>
      </c>
      <c r="W21" s="196">
        <v>0.5</v>
      </c>
      <c r="X21" s="199"/>
      <c r="Y21" s="197"/>
      <c r="Z21" s="200" t="s">
        <v>60</v>
      </c>
      <c r="AA21" s="120">
        <v>30</v>
      </c>
      <c r="AB21" s="136"/>
      <c r="AC21" s="136">
        <v>15</v>
      </c>
      <c r="AD21" s="121">
        <v>14</v>
      </c>
      <c r="AE21" s="120"/>
      <c r="AF21" s="201" t="s">
        <v>52</v>
      </c>
      <c r="AG21" s="201"/>
      <c r="AH21" s="201"/>
      <c r="AI21" s="201" t="s">
        <v>52</v>
      </c>
      <c r="AJ21" s="201"/>
      <c r="AK21" s="201"/>
      <c r="AL21" s="201"/>
      <c r="AM21" s="201"/>
      <c r="AN21" s="201"/>
      <c r="AO21" s="122"/>
      <c r="AP21" s="122"/>
      <c r="AQ21" s="122"/>
      <c r="AR21" s="122"/>
      <c r="AS21" s="122"/>
      <c r="AT21" s="122"/>
      <c r="AU21" s="122"/>
      <c r="AV21" s="122"/>
      <c r="AW21" s="121"/>
      <c r="AY21" s="56">
        <f>SUM(AA21:AD21)</f>
        <v>59</v>
      </c>
      <c r="AZ21" s="57">
        <f>AY21/G21</f>
        <v>9.8333333333333339</v>
      </c>
      <c r="BA21" s="56"/>
      <c r="BB21" s="58">
        <f>J21+J22+M21</f>
        <v>1</v>
      </c>
      <c r="BC21" s="58">
        <f>T21+T22+W21</f>
        <v>1</v>
      </c>
    </row>
    <row r="22" spans="1:55" s="55" customFormat="1" x14ac:dyDescent="0.25">
      <c r="A22" s="185"/>
      <c r="B22" s="186"/>
      <c r="C22" s="228"/>
      <c r="D22" s="79"/>
      <c r="E22" s="79"/>
      <c r="F22" s="79"/>
      <c r="G22" s="79"/>
      <c r="H22" s="79"/>
      <c r="I22" s="81" t="s">
        <v>121</v>
      </c>
      <c r="J22" s="175">
        <v>0.25</v>
      </c>
      <c r="K22" s="81"/>
      <c r="L22" s="229"/>
      <c r="M22" s="82"/>
      <c r="N22" s="207"/>
      <c r="O22" s="207"/>
      <c r="P22" s="230"/>
      <c r="Q22" s="83"/>
      <c r="R22" s="84"/>
      <c r="S22" s="81" t="s">
        <v>136</v>
      </c>
      <c r="T22" s="175">
        <v>0.25</v>
      </c>
      <c r="U22" s="81"/>
      <c r="V22" s="229"/>
      <c r="W22" s="231"/>
      <c r="X22" s="209"/>
      <c r="Y22" s="207"/>
      <c r="Z22" s="80"/>
      <c r="AA22" s="85"/>
      <c r="AB22" s="89"/>
      <c r="AC22" s="86"/>
      <c r="AD22" s="87"/>
      <c r="AE22" s="88"/>
      <c r="AF22" s="210" t="s">
        <v>52</v>
      </c>
      <c r="AG22" s="210"/>
      <c r="AH22" s="210"/>
      <c r="AI22" s="210" t="s">
        <v>52</v>
      </c>
      <c r="AJ22" s="210"/>
      <c r="AK22" s="210"/>
      <c r="AL22" s="210"/>
      <c r="AM22" s="210"/>
      <c r="AN22" s="210"/>
      <c r="AO22" s="89"/>
      <c r="AP22" s="89"/>
      <c r="AQ22" s="89"/>
      <c r="AR22" s="89"/>
      <c r="AS22" s="89"/>
      <c r="AT22" s="89"/>
      <c r="AU22" s="89"/>
      <c r="AV22" s="89"/>
      <c r="AW22" s="90"/>
      <c r="AY22" s="56"/>
      <c r="AZ22" s="57"/>
      <c r="BA22" s="56"/>
      <c r="BB22" s="58"/>
      <c r="BC22" s="58"/>
    </row>
    <row r="23" spans="1:55" s="55" customFormat="1" x14ac:dyDescent="0.25">
      <c r="A23" s="194" t="s">
        <v>511</v>
      </c>
      <c r="B23" s="111" t="s">
        <v>636</v>
      </c>
      <c r="C23" s="112" t="s">
        <v>308</v>
      </c>
      <c r="D23" s="113" t="s">
        <v>60</v>
      </c>
      <c r="E23" s="113" t="s">
        <v>260</v>
      </c>
      <c r="F23" s="123" t="s">
        <v>52</v>
      </c>
      <c r="G23" s="123">
        <v>6</v>
      </c>
      <c r="H23" s="123">
        <v>2</v>
      </c>
      <c r="I23" s="124" t="s">
        <v>656</v>
      </c>
      <c r="J23" s="115">
        <v>0.2</v>
      </c>
      <c r="K23" s="124" t="s">
        <v>129</v>
      </c>
      <c r="L23" s="125" t="s">
        <v>131</v>
      </c>
      <c r="M23" s="196">
        <v>0.5</v>
      </c>
      <c r="N23" s="127"/>
      <c r="O23" s="127"/>
      <c r="P23" s="128" t="s">
        <v>60</v>
      </c>
      <c r="Q23" s="129"/>
      <c r="R23" s="130"/>
      <c r="S23" s="124" t="s">
        <v>136</v>
      </c>
      <c r="T23" s="131">
        <v>0.2</v>
      </c>
      <c r="U23" s="124" t="s">
        <v>129</v>
      </c>
      <c r="V23" s="125" t="s">
        <v>131</v>
      </c>
      <c r="W23" s="196">
        <v>0.5</v>
      </c>
      <c r="X23" s="133"/>
      <c r="Y23" s="127"/>
      <c r="Z23" s="134" t="s">
        <v>60</v>
      </c>
      <c r="AA23" s="135">
        <v>28.5</v>
      </c>
      <c r="AB23" s="122"/>
      <c r="AC23" s="136">
        <v>21</v>
      </c>
      <c r="AD23" s="121">
        <v>12</v>
      </c>
      <c r="AE23" s="120"/>
      <c r="AF23" s="201" t="s">
        <v>52</v>
      </c>
      <c r="AG23" s="201"/>
      <c r="AH23" s="201"/>
      <c r="AI23" s="201" t="s">
        <v>52</v>
      </c>
      <c r="AJ23" s="201"/>
      <c r="AK23" s="201"/>
      <c r="AL23" s="201"/>
      <c r="AM23" s="201"/>
      <c r="AN23" s="201"/>
      <c r="AO23" s="122"/>
      <c r="AP23" s="122"/>
      <c r="AQ23" s="122"/>
      <c r="AR23" s="122"/>
      <c r="AS23" s="122"/>
      <c r="AT23" s="122"/>
      <c r="AU23" s="122"/>
      <c r="AV23" s="122"/>
      <c r="AW23" s="121"/>
      <c r="AY23" s="56">
        <f>SUM(AA23:AD23)</f>
        <v>61.5</v>
      </c>
      <c r="AZ23" s="57">
        <f>AY23/G23</f>
        <v>10.25</v>
      </c>
      <c r="BA23" s="56"/>
      <c r="BB23" s="58">
        <f>J23+J24+M23</f>
        <v>1</v>
      </c>
      <c r="BC23" s="58">
        <f>T23+T24+W23</f>
        <v>1</v>
      </c>
    </row>
    <row r="24" spans="1:55" s="55" customFormat="1" x14ac:dyDescent="0.25">
      <c r="A24" s="185"/>
      <c r="B24" s="186"/>
      <c r="C24" s="187"/>
      <c r="D24" s="60"/>
      <c r="E24" s="60"/>
      <c r="F24" s="49"/>
      <c r="G24" s="35"/>
      <c r="H24" s="35"/>
      <c r="I24" s="38" t="s">
        <v>121</v>
      </c>
      <c r="J24" s="175">
        <v>0.3</v>
      </c>
      <c r="K24" s="63"/>
      <c r="L24" s="205"/>
      <c r="M24" s="206"/>
      <c r="N24" s="48"/>
      <c r="O24" s="48"/>
      <c r="P24" s="43"/>
      <c r="Q24" s="225"/>
      <c r="R24" s="226"/>
      <c r="S24" s="63" t="s">
        <v>136</v>
      </c>
      <c r="T24" s="175">
        <v>0.3</v>
      </c>
      <c r="U24" s="63"/>
      <c r="V24" s="205"/>
      <c r="W24" s="206"/>
      <c r="X24" s="47"/>
      <c r="Y24" s="48"/>
      <c r="Z24" s="49"/>
      <c r="AA24" s="54"/>
      <c r="AB24" s="76"/>
      <c r="AC24" s="52"/>
      <c r="AD24" s="77"/>
      <c r="AE24" s="54"/>
      <c r="AF24" s="184" t="s">
        <v>52</v>
      </c>
      <c r="AG24" s="184"/>
      <c r="AH24" s="184"/>
      <c r="AI24" s="184" t="s">
        <v>52</v>
      </c>
      <c r="AJ24" s="184"/>
      <c r="AK24" s="184"/>
      <c r="AL24" s="184"/>
      <c r="AM24" s="184"/>
      <c r="AN24" s="184"/>
      <c r="AO24" s="52"/>
      <c r="AP24" s="52"/>
      <c r="AQ24" s="52"/>
      <c r="AR24" s="52"/>
      <c r="AS24" s="52"/>
      <c r="AT24" s="52"/>
      <c r="AU24" s="52"/>
      <c r="AV24" s="52"/>
      <c r="AW24" s="53"/>
      <c r="AY24" s="56"/>
      <c r="AZ24" s="57"/>
      <c r="BA24" s="56"/>
      <c r="BB24" s="58"/>
      <c r="BC24" s="58"/>
    </row>
    <row r="25" spans="1:55" s="55" customFormat="1" x14ac:dyDescent="0.25">
      <c r="A25" s="194" t="s">
        <v>517</v>
      </c>
      <c r="B25" s="111" t="s">
        <v>636</v>
      </c>
      <c r="C25" s="112" t="s">
        <v>309</v>
      </c>
      <c r="D25" s="113" t="s">
        <v>60</v>
      </c>
      <c r="E25" s="113" t="s">
        <v>261</v>
      </c>
      <c r="F25" s="113" t="s">
        <v>77</v>
      </c>
      <c r="G25" s="113">
        <v>6</v>
      </c>
      <c r="H25" s="113">
        <v>2</v>
      </c>
      <c r="I25" s="114" t="s">
        <v>122</v>
      </c>
      <c r="J25" s="115">
        <v>0.15</v>
      </c>
      <c r="K25" s="114" t="s">
        <v>129</v>
      </c>
      <c r="L25" s="116" t="s">
        <v>131</v>
      </c>
      <c r="M25" s="115">
        <v>0.5</v>
      </c>
      <c r="N25" s="199">
        <v>0.15</v>
      </c>
      <c r="O25" s="197">
        <v>0.7</v>
      </c>
      <c r="P25" s="198"/>
      <c r="Q25" s="117"/>
      <c r="R25" s="118"/>
      <c r="S25" s="114" t="s">
        <v>136</v>
      </c>
      <c r="T25" s="119">
        <v>0.15</v>
      </c>
      <c r="U25" s="114" t="s">
        <v>129</v>
      </c>
      <c r="V25" s="116" t="s">
        <v>131</v>
      </c>
      <c r="W25" s="119">
        <v>0.5</v>
      </c>
      <c r="X25" s="199">
        <v>0.15</v>
      </c>
      <c r="Y25" s="197">
        <v>0.7</v>
      </c>
      <c r="Z25" s="200"/>
      <c r="AA25" s="120">
        <v>22.5</v>
      </c>
      <c r="AB25" s="232"/>
      <c r="AC25" s="232">
        <v>25.5</v>
      </c>
      <c r="AD25" s="121">
        <v>12</v>
      </c>
      <c r="AE25" s="120"/>
      <c r="AF25" s="201"/>
      <c r="AG25" s="201"/>
      <c r="AH25" s="201" t="s">
        <v>52</v>
      </c>
      <c r="AI25" s="201"/>
      <c r="AJ25" s="201" t="s">
        <v>52</v>
      </c>
      <c r="AK25" s="201" t="s">
        <v>52</v>
      </c>
      <c r="AL25" s="201"/>
      <c r="AM25" s="201"/>
      <c r="AN25" s="201"/>
      <c r="AO25" s="122"/>
      <c r="AP25" s="122"/>
      <c r="AQ25" s="122"/>
      <c r="AR25" s="122"/>
      <c r="AS25" s="122"/>
      <c r="AT25" s="122"/>
      <c r="AU25" s="122"/>
      <c r="AV25" s="122"/>
      <c r="AW25" s="121"/>
      <c r="AY25" s="56">
        <f>SUM(AA25:AD25)</f>
        <v>60</v>
      </c>
      <c r="AZ25" s="57">
        <f>AY25/G25</f>
        <v>10</v>
      </c>
      <c r="BA25" s="56"/>
      <c r="BB25" s="58">
        <f>J25+J27+M25</f>
        <v>0.85</v>
      </c>
      <c r="BC25" s="58">
        <f>T25+T27+W25</f>
        <v>0.85</v>
      </c>
    </row>
    <row r="26" spans="1:55" s="55" customFormat="1" x14ac:dyDescent="0.25">
      <c r="A26" s="233"/>
      <c r="B26" s="186"/>
      <c r="C26" s="224"/>
      <c r="D26" s="35"/>
      <c r="E26" s="35"/>
      <c r="F26" s="35"/>
      <c r="G26" s="35"/>
      <c r="H26" s="35"/>
      <c r="I26" s="38" t="s">
        <v>121</v>
      </c>
      <c r="J26" s="206">
        <v>0.15</v>
      </c>
      <c r="K26" s="38"/>
      <c r="L26" s="205"/>
      <c r="M26" s="206"/>
      <c r="N26" s="47">
        <v>0.15</v>
      </c>
      <c r="O26" s="48"/>
      <c r="P26" s="43"/>
      <c r="Q26" s="225"/>
      <c r="R26" s="226"/>
      <c r="S26" s="38" t="s">
        <v>136</v>
      </c>
      <c r="T26" s="46">
        <v>0.15</v>
      </c>
      <c r="U26" s="38"/>
      <c r="V26" s="205"/>
      <c r="W26" s="46"/>
      <c r="X26" s="47">
        <v>0.15</v>
      </c>
      <c r="Y26" s="48"/>
      <c r="Z26" s="49"/>
      <c r="AA26" s="54"/>
      <c r="AB26" s="234"/>
      <c r="AC26" s="234"/>
      <c r="AD26" s="53"/>
      <c r="AE26" s="54"/>
      <c r="AF26" s="184"/>
      <c r="AG26" s="184"/>
      <c r="AH26" s="184" t="s">
        <v>52</v>
      </c>
      <c r="AI26" s="184"/>
      <c r="AJ26" s="184" t="s">
        <v>52</v>
      </c>
      <c r="AK26" s="184" t="s">
        <v>52</v>
      </c>
      <c r="AL26" s="184"/>
      <c r="AM26" s="184"/>
      <c r="AN26" s="184"/>
      <c r="AO26" s="52"/>
      <c r="AP26" s="52"/>
      <c r="AQ26" s="52"/>
      <c r="AR26" s="52"/>
      <c r="AS26" s="52"/>
      <c r="AT26" s="52"/>
      <c r="AU26" s="52"/>
      <c r="AV26" s="52"/>
      <c r="AW26" s="53"/>
      <c r="AY26" s="56"/>
      <c r="AZ26" s="57"/>
      <c r="BA26" s="56"/>
      <c r="BB26" s="58"/>
      <c r="BC26" s="58"/>
    </row>
    <row r="27" spans="1:55" s="55" customFormat="1" x14ac:dyDescent="0.25">
      <c r="A27" s="223"/>
      <c r="B27" s="202"/>
      <c r="C27" s="203"/>
      <c r="D27" s="204"/>
      <c r="E27" s="204"/>
      <c r="F27" s="204"/>
      <c r="G27" s="204"/>
      <c r="H27" s="204"/>
      <c r="I27" s="214" t="s">
        <v>121</v>
      </c>
      <c r="J27" s="216">
        <v>0.2</v>
      </c>
      <c r="K27" s="214"/>
      <c r="L27" s="215"/>
      <c r="M27" s="216"/>
      <c r="N27" s="217">
        <v>0</v>
      </c>
      <c r="O27" s="217"/>
      <c r="P27" s="208"/>
      <c r="Q27" s="218"/>
      <c r="R27" s="219"/>
      <c r="S27" s="214" t="s">
        <v>136</v>
      </c>
      <c r="T27" s="220">
        <v>0.2</v>
      </c>
      <c r="U27" s="214"/>
      <c r="V27" s="215"/>
      <c r="W27" s="220"/>
      <c r="X27" s="221">
        <v>0</v>
      </c>
      <c r="Y27" s="217"/>
      <c r="Z27" s="213"/>
      <c r="AA27" s="88"/>
      <c r="AB27" s="89"/>
      <c r="AC27" s="89"/>
      <c r="AD27" s="90"/>
      <c r="AE27" s="88"/>
      <c r="AF27" s="210"/>
      <c r="AG27" s="210"/>
      <c r="AH27" s="210" t="s">
        <v>52</v>
      </c>
      <c r="AI27" s="210"/>
      <c r="AJ27" s="210" t="s">
        <v>52</v>
      </c>
      <c r="AK27" s="210" t="s">
        <v>52</v>
      </c>
      <c r="AL27" s="210"/>
      <c r="AM27" s="210"/>
      <c r="AN27" s="210"/>
      <c r="AO27" s="89"/>
      <c r="AP27" s="89"/>
      <c r="AQ27" s="89"/>
      <c r="AR27" s="89"/>
      <c r="AS27" s="89"/>
      <c r="AT27" s="89"/>
      <c r="AU27" s="89"/>
      <c r="AV27" s="89"/>
      <c r="AW27" s="90"/>
      <c r="AY27" s="56"/>
      <c r="AZ27" s="57"/>
      <c r="BA27" s="56"/>
      <c r="BB27" s="58"/>
      <c r="BC27" s="58"/>
    </row>
    <row r="28" spans="1:55" s="55" customFormat="1" x14ac:dyDescent="0.25">
      <c r="A28" s="194" t="s">
        <v>518</v>
      </c>
      <c r="B28" s="111" t="s">
        <v>636</v>
      </c>
      <c r="C28" s="112" t="s">
        <v>310</v>
      </c>
      <c r="D28" s="113" t="s">
        <v>60</v>
      </c>
      <c r="E28" s="113" t="s">
        <v>262</v>
      </c>
      <c r="F28" s="113" t="s">
        <v>52</v>
      </c>
      <c r="G28" s="113">
        <v>6</v>
      </c>
      <c r="H28" s="113">
        <v>2</v>
      </c>
      <c r="I28" s="114" t="s">
        <v>624</v>
      </c>
      <c r="J28" s="115">
        <v>0.25</v>
      </c>
      <c r="K28" s="235"/>
      <c r="L28" s="236"/>
      <c r="M28" s="237"/>
      <c r="N28" s="197"/>
      <c r="O28" s="197"/>
      <c r="P28" s="198"/>
      <c r="Q28" s="117"/>
      <c r="R28" s="118"/>
      <c r="S28" s="117" t="s">
        <v>136</v>
      </c>
      <c r="T28" s="115">
        <v>0.25</v>
      </c>
      <c r="U28" s="114"/>
      <c r="V28" s="236"/>
      <c r="W28" s="119"/>
      <c r="X28" s="199"/>
      <c r="Y28" s="197"/>
      <c r="Z28" s="200" t="s">
        <v>60</v>
      </c>
      <c r="AA28" s="120">
        <v>15</v>
      </c>
      <c r="AB28" s="122"/>
      <c r="AC28" s="122"/>
      <c r="AD28" s="121">
        <v>39</v>
      </c>
      <c r="AE28" s="120"/>
      <c r="AF28" s="201"/>
      <c r="AG28" s="201"/>
      <c r="AH28" s="201" t="s">
        <v>52</v>
      </c>
      <c r="AI28" s="201" t="s">
        <v>52</v>
      </c>
      <c r="AJ28" s="201" t="s">
        <v>52</v>
      </c>
      <c r="AK28" s="201" t="s">
        <v>52</v>
      </c>
      <c r="AL28" s="201"/>
      <c r="AM28" s="201"/>
      <c r="AN28" s="201"/>
      <c r="AO28" s="122"/>
      <c r="AP28" s="122"/>
      <c r="AQ28" s="122"/>
      <c r="AR28" s="122"/>
      <c r="AS28" s="122"/>
      <c r="AT28" s="122"/>
      <c r="AU28" s="122"/>
      <c r="AV28" s="122"/>
      <c r="AW28" s="121"/>
      <c r="AY28" s="56">
        <f>SUM(AA28:AD28)</f>
        <v>54</v>
      </c>
      <c r="AZ28" s="57">
        <f>AY28/G28</f>
        <v>9</v>
      </c>
      <c r="BA28" s="56"/>
      <c r="BB28" s="58">
        <f>J28+J29+J30+J31+M28</f>
        <v>1</v>
      </c>
      <c r="BC28" s="58">
        <f>T28+T29+T30+T31+W28</f>
        <v>0.75</v>
      </c>
    </row>
    <row r="29" spans="1:55" s="55" customFormat="1" ht="15" x14ac:dyDescent="0.25">
      <c r="A29" s="233"/>
      <c r="B29" s="238"/>
      <c r="C29" s="224"/>
      <c r="D29" s="35"/>
      <c r="E29" s="35"/>
      <c r="F29" s="35"/>
      <c r="G29" s="35"/>
      <c r="H29" s="35"/>
      <c r="I29" s="38" t="s">
        <v>624</v>
      </c>
      <c r="J29" s="206">
        <v>0.25</v>
      </c>
      <c r="K29" s="38"/>
      <c r="L29" s="205"/>
      <c r="M29" s="206"/>
      <c r="N29" s="48"/>
      <c r="O29" s="48"/>
      <c r="P29" s="43"/>
      <c r="Q29" s="225"/>
      <c r="R29" s="226"/>
      <c r="S29" s="117" t="s">
        <v>136</v>
      </c>
      <c r="T29" s="206">
        <v>0.25</v>
      </c>
      <c r="U29" s="38"/>
      <c r="V29" s="205"/>
      <c r="W29" s="206"/>
      <c r="X29" s="47"/>
      <c r="Y29" s="48"/>
      <c r="Z29" s="49"/>
      <c r="AA29" s="54"/>
      <c r="AB29" s="52"/>
      <c r="AC29" s="52"/>
      <c r="AD29" s="49"/>
      <c r="AE29" s="54"/>
      <c r="AF29" s="184"/>
      <c r="AG29" s="184"/>
      <c r="AH29" s="184" t="s">
        <v>52</v>
      </c>
      <c r="AI29" s="184" t="s">
        <v>52</v>
      </c>
      <c r="AJ29" s="184" t="s">
        <v>52</v>
      </c>
      <c r="AK29" s="184" t="s">
        <v>52</v>
      </c>
      <c r="AL29" s="184"/>
      <c r="AM29" s="184"/>
      <c r="AN29" s="184"/>
      <c r="AO29" s="52"/>
      <c r="AP29" s="52"/>
      <c r="AQ29" s="52"/>
      <c r="AR29" s="52"/>
      <c r="AS29" s="52"/>
      <c r="AT29" s="52"/>
      <c r="AU29" s="52"/>
      <c r="AV29" s="52"/>
      <c r="AW29" s="53"/>
      <c r="AY29" s="56"/>
      <c r="AZ29" s="57"/>
      <c r="BA29" s="56"/>
      <c r="BB29" s="58"/>
      <c r="BC29" s="58"/>
    </row>
    <row r="30" spans="1:55" s="55" customFormat="1" ht="15" x14ac:dyDescent="0.25">
      <c r="A30" s="233"/>
      <c r="B30" s="238"/>
      <c r="C30" s="224"/>
      <c r="D30" s="35"/>
      <c r="E30" s="35"/>
      <c r="F30" s="35"/>
      <c r="G30" s="35"/>
      <c r="H30" s="35"/>
      <c r="I30" s="38" t="s">
        <v>625</v>
      </c>
      <c r="J30" s="206">
        <v>0.25</v>
      </c>
      <c r="K30" s="38"/>
      <c r="L30" s="205"/>
      <c r="M30" s="206"/>
      <c r="N30" s="48"/>
      <c r="O30" s="48"/>
      <c r="P30" s="43"/>
      <c r="Q30" s="225"/>
      <c r="R30" s="226"/>
      <c r="S30" s="117" t="s">
        <v>136</v>
      </c>
      <c r="T30" s="206">
        <v>0.25</v>
      </c>
      <c r="U30" s="38"/>
      <c r="V30" s="205"/>
      <c r="W30" s="206"/>
      <c r="X30" s="47"/>
      <c r="Y30" s="48"/>
      <c r="Z30" s="49"/>
      <c r="AA30" s="54"/>
      <c r="AB30" s="52"/>
      <c r="AC30" s="52"/>
      <c r="AD30" s="49"/>
      <c r="AE30" s="54"/>
      <c r="AF30" s="184"/>
      <c r="AG30" s="184"/>
      <c r="AH30" s="184" t="s">
        <v>52</v>
      </c>
      <c r="AI30" s="184" t="s">
        <v>52</v>
      </c>
      <c r="AJ30" s="184" t="s">
        <v>52</v>
      </c>
      <c r="AK30" s="184" t="s">
        <v>52</v>
      </c>
      <c r="AL30" s="184"/>
      <c r="AM30" s="184"/>
      <c r="AN30" s="184"/>
      <c r="AO30" s="52"/>
      <c r="AP30" s="52"/>
      <c r="AQ30" s="52"/>
      <c r="AR30" s="52"/>
      <c r="AS30" s="52"/>
      <c r="AT30" s="52"/>
      <c r="AU30" s="52"/>
      <c r="AV30" s="52"/>
      <c r="AW30" s="53"/>
      <c r="AY30" s="56"/>
      <c r="AZ30" s="57"/>
      <c r="BA30" s="56"/>
      <c r="BB30" s="58"/>
      <c r="BC30" s="58"/>
    </row>
    <row r="31" spans="1:55" s="55" customFormat="1" x14ac:dyDescent="0.25">
      <c r="A31" s="185"/>
      <c r="B31" s="186"/>
      <c r="C31" s="203"/>
      <c r="D31" s="204"/>
      <c r="E31" s="204"/>
      <c r="F31" s="204"/>
      <c r="G31" s="204"/>
      <c r="H31" s="204"/>
      <c r="I31" s="214" t="s">
        <v>121</v>
      </c>
      <c r="J31" s="216">
        <v>0.25</v>
      </c>
      <c r="K31" s="214"/>
      <c r="L31" s="215"/>
      <c r="M31" s="216"/>
      <c r="N31" s="217"/>
      <c r="O31" s="217"/>
      <c r="P31" s="208"/>
      <c r="Q31" s="218"/>
      <c r="R31" s="219"/>
      <c r="S31" s="214" t="s">
        <v>9</v>
      </c>
      <c r="T31" s="216"/>
      <c r="U31" s="214" t="s">
        <v>129</v>
      </c>
      <c r="V31" s="215"/>
      <c r="W31" s="216">
        <v>0.25</v>
      </c>
      <c r="X31" s="221"/>
      <c r="Y31" s="217"/>
      <c r="Z31" s="213"/>
      <c r="AA31" s="88"/>
      <c r="AB31" s="89"/>
      <c r="AC31" s="89"/>
      <c r="AD31" s="213"/>
      <c r="AE31" s="88"/>
      <c r="AF31" s="210"/>
      <c r="AG31" s="210"/>
      <c r="AH31" s="210" t="s">
        <v>52</v>
      </c>
      <c r="AI31" s="210" t="s">
        <v>52</v>
      </c>
      <c r="AJ31" s="210" t="s">
        <v>52</v>
      </c>
      <c r="AK31" s="210" t="s">
        <v>52</v>
      </c>
      <c r="AL31" s="210"/>
      <c r="AM31" s="210"/>
      <c r="AN31" s="210"/>
      <c r="AO31" s="89"/>
      <c r="AP31" s="89"/>
      <c r="AQ31" s="89"/>
      <c r="AR31" s="89"/>
      <c r="AS31" s="89"/>
      <c r="AT31" s="89"/>
      <c r="AU31" s="89"/>
      <c r="AV31" s="89"/>
      <c r="AW31" s="90"/>
      <c r="AY31" s="56"/>
      <c r="AZ31" s="57"/>
      <c r="BA31" s="56"/>
      <c r="BB31" s="58"/>
      <c r="BC31" s="58"/>
    </row>
    <row r="32" spans="1:55" s="55" customFormat="1" ht="15" x14ac:dyDescent="0.25">
      <c r="A32" s="194" t="s">
        <v>519</v>
      </c>
      <c r="B32" s="222"/>
      <c r="C32" s="112" t="s">
        <v>311</v>
      </c>
      <c r="D32" s="113"/>
      <c r="E32" s="113" t="s">
        <v>263</v>
      </c>
      <c r="F32" s="200" t="s">
        <v>52</v>
      </c>
      <c r="G32" s="113">
        <v>6</v>
      </c>
      <c r="H32" s="113">
        <v>2</v>
      </c>
      <c r="I32" s="114" t="s">
        <v>122</v>
      </c>
      <c r="J32" s="119">
        <v>0.2</v>
      </c>
      <c r="K32" s="114" t="s">
        <v>129</v>
      </c>
      <c r="L32" s="116" t="s">
        <v>131</v>
      </c>
      <c r="M32" s="115">
        <v>0.5</v>
      </c>
      <c r="N32" s="197"/>
      <c r="O32" s="197"/>
      <c r="P32" s="198" t="s">
        <v>60</v>
      </c>
      <c r="Q32" s="117"/>
      <c r="R32" s="118"/>
      <c r="S32" s="114" t="s">
        <v>136</v>
      </c>
      <c r="T32" s="119">
        <v>0.2</v>
      </c>
      <c r="U32" s="239" t="s">
        <v>129</v>
      </c>
      <c r="V32" s="116" t="s">
        <v>131</v>
      </c>
      <c r="W32" s="119">
        <v>0.5</v>
      </c>
      <c r="X32" s="199"/>
      <c r="Y32" s="197"/>
      <c r="Z32" s="200" t="s">
        <v>60</v>
      </c>
      <c r="AA32" s="120">
        <v>19.5</v>
      </c>
      <c r="AB32" s="122"/>
      <c r="AC32" s="122">
        <v>18</v>
      </c>
      <c r="AD32" s="121">
        <v>16</v>
      </c>
      <c r="AE32" s="120"/>
      <c r="AF32" s="201"/>
      <c r="AG32" s="201"/>
      <c r="AH32" s="201"/>
      <c r="AI32" s="201"/>
      <c r="AJ32" s="201" t="s">
        <v>52</v>
      </c>
      <c r="AK32" s="201"/>
      <c r="AL32" s="201"/>
      <c r="AM32" s="201"/>
      <c r="AN32" s="201"/>
      <c r="AO32" s="122"/>
      <c r="AP32" s="122"/>
      <c r="AQ32" s="122"/>
      <c r="AR32" s="122"/>
      <c r="AS32" s="122"/>
      <c r="AT32" s="122"/>
      <c r="AU32" s="122"/>
      <c r="AV32" s="122"/>
      <c r="AW32" s="121"/>
      <c r="AY32" s="56">
        <f>SUM(AA32:AD32)</f>
        <v>53.5</v>
      </c>
      <c r="AZ32" s="57">
        <f>AY32/G32</f>
        <v>8.9166666666666661</v>
      </c>
      <c r="BA32" s="56"/>
      <c r="BB32" s="58">
        <f>J32+J33+M32</f>
        <v>1</v>
      </c>
      <c r="BC32" s="58">
        <f>T32+T33+W32</f>
        <v>1</v>
      </c>
    </row>
    <row r="33" spans="1:55" s="55" customFormat="1" x14ac:dyDescent="0.25">
      <c r="A33" s="185"/>
      <c r="B33" s="186"/>
      <c r="C33" s="203"/>
      <c r="D33" s="218"/>
      <c r="E33" s="218"/>
      <c r="F33" s="204"/>
      <c r="G33" s="204"/>
      <c r="H33" s="204"/>
      <c r="I33" s="214" t="s">
        <v>121</v>
      </c>
      <c r="J33" s="220">
        <v>0.3</v>
      </c>
      <c r="K33" s="214"/>
      <c r="L33" s="215"/>
      <c r="M33" s="216"/>
      <c r="N33" s="217"/>
      <c r="O33" s="217"/>
      <c r="P33" s="208"/>
      <c r="Q33" s="218"/>
      <c r="R33" s="219"/>
      <c r="S33" s="214" t="s">
        <v>136</v>
      </c>
      <c r="T33" s="220">
        <v>0.3</v>
      </c>
      <c r="U33" s="214"/>
      <c r="V33" s="215"/>
      <c r="W33" s="216"/>
      <c r="X33" s="221"/>
      <c r="Y33" s="217"/>
      <c r="Z33" s="213"/>
      <c r="AA33" s="88"/>
      <c r="AB33" s="89"/>
      <c r="AC33" s="89"/>
      <c r="AD33" s="90"/>
      <c r="AE33" s="88"/>
      <c r="AF33" s="210"/>
      <c r="AG33" s="210"/>
      <c r="AH33" s="210"/>
      <c r="AI33" s="210"/>
      <c r="AJ33" s="210" t="s">
        <v>52</v>
      </c>
      <c r="AK33" s="210"/>
      <c r="AL33" s="210"/>
      <c r="AM33" s="210"/>
      <c r="AN33" s="210"/>
      <c r="AO33" s="89"/>
      <c r="AP33" s="89"/>
      <c r="AQ33" s="89"/>
      <c r="AR33" s="89"/>
      <c r="AS33" s="89"/>
      <c r="AT33" s="89"/>
      <c r="AU33" s="89"/>
      <c r="AV33" s="89"/>
      <c r="AW33" s="90"/>
      <c r="AY33" s="56"/>
      <c r="AZ33" s="57"/>
      <c r="BA33" s="56"/>
      <c r="BB33" s="58"/>
      <c r="BC33" s="58"/>
    </row>
    <row r="34" spans="1:55" s="55" customFormat="1" x14ac:dyDescent="0.25">
      <c r="A34" s="194" t="s">
        <v>520</v>
      </c>
      <c r="B34" s="111" t="s">
        <v>636</v>
      </c>
      <c r="C34" s="112" t="s">
        <v>312</v>
      </c>
      <c r="D34" s="113" t="s">
        <v>60</v>
      </c>
      <c r="E34" s="113" t="s">
        <v>264</v>
      </c>
      <c r="F34" s="200" t="s">
        <v>52</v>
      </c>
      <c r="G34" s="113">
        <v>3</v>
      </c>
      <c r="H34" s="113">
        <v>1</v>
      </c>
      <c r="I34" s="114" t="s">
        <v>122</v>
      </c>
      <c r="J34" s="115">
        <v>0.25</v>
      </c>
      <c r="K34" s="114" t="s">
        <v>129</v>
      </c>
      <c r="L34" s="116" t="s">
        <v>131</v>
      </c>
      <c r="M34" s="115">
        <v>0.5</v>
      </c>
      <c r="N34" s="197"/>
      <c r="O34" s="197"/>
      <c r="P34" s="198" t="s">
        <v>60</v>
      </c>
      <c r="Q34" s="117"/>
      <c r="R34" s="118"/>
      <c r="S34" s="114" t="s">
        <v>136</v>
      </c>
      <c r="T34" s="119">
        <v>0.25</v>
      </c>
      <c r="U34" s="114" t="s">
        <v>129</v>
      </c>
      <c r="V34" s="116" t="s">
        <v>131</v>
      </c>
      <c r="W34" s="119">
        <v>0.5</v>
      </c>
      <c r="X34" s="199"/>
      <c r="Y34" s="197"/>
      <c r="Z34" s="200" t="s">
        <v>60</v>
      </c>
      <c r="AA34" s="120">
        <v>12</v>
      </c>
      <c r="AB34" s="122"/>
      <c r="AC34" s="122">
        <v>12</v>
      </c>
      <c r="AD34" s="121">
        <v>6</v>
      </c>
      <c r="AE34" s="120"/>
      <c r="AF34" s="201"/>
      <c r="AG34" s="201"/>
      <c r="AH34" s="201"/>
      <c r="AI34" s="201"/>
      <c r="AJ34" s="201"/>
      <c r="AK34" s="201"/>
      <c r="AL34" s="201"/>
      <c r="AM34" s="201"/>
      <c r="AN34" s="201"/>
      <c r="AO34" s="122"/>
      <c r="AP34" s="122"/>
      <c r="AQ34" s="122"/>
      <c r="AR34" s="122" t="s">
        <v>52</v>
      </c>
      <c r="AS34" s="122" t="s">
        <v>52</v>
      </c>
      <c r="AT34" s="122"/>
      <c r="AU34" s="122"/>
      <c r="AV34" s="122"/>
      <c r="AW34" s="121"/>
      <c r="AY34" s="56">
        <f>SUM(AA34:AD34)</f>
        <v>30</v>
      </c>
      <c r="AZ34" s="57">
        <f>AY34/G34</f>
        <v>10</v>
      </c>
      <c r="BA34" s="56"/>
      <c r="BB34" s="58">
        <f>J34+J35+M34</f>
        <v>1</v>
      </c>
      <c r="BC34" s="58">
        <f>T34+T35+W34</f>
        <v>1</v>
      </c>
    </row>
    <row r="35" spans="1:55" s="55" customFormat="1" x14ac:dyDescent="0.25">
      <c r="A35" s="185"/>
      <c r="B35" s="186"/>
      <c r="C35" s="224"/>
      <c r="D35" s="35"/>
      <c r="E35" s="35"/>
      <c r="F35" s="35"/>
      <c r="G35" s="35"/>
      <c r="H35" s="35"/>
      <c r="I35" s="38" t="s">
        <v>121</v>
      </c>
      <c r="J35" s="46">
        <v>0.25</v>
      </c>
      <c r="K35" s="38"/>
      <c r="L35" s="205"/>
      <c r="M35" s="206"/>
      <c r="N35" s="48"/>
      <c r="O35" s="48"/>
      <c r="P35" s="43"/>
      <c r="Q35" s="225"/>
      <c r="R35" s="226"/>
      <c r="S35" s="38" t="s">
        <v>136</v>
      </c>
      <c r="T35" s="46">
        <v>0.25</v>
      </c>
      <c r="U35" s="38"/>
      <c r="V35" s="205"/>
      <c r="W35" s="46"/>
      <c r="X35" s="47"/>
      <c r="Y35" s="48"/>
      <c r="Z35" s="49"/>
      <c r="AA35" s="54"/>
      <c r="AB35" s="52"/>
      <c r="AC35" s="52"/>
      <c r="AD35" s="53"/>
      <c r="AE35" s="54"/>
      <c r="AF35" s="184"/>
      <c r="AG35" s="184"/>
      <c r="AH35" s="184"/>
      <c r="AI35" s="184"/>
      <c r="AJ35" s="184"/>
      <c r="AK35" s="184"/>
      <c r="AL35" s="184"/>
      <c r="AM35" s="184"/>
      <c r="AN35" s="184"/>
      <c r="AO35" s="52"/>
      <c r="AP35" s="52"/>
      <c r="AQ35" s="52"/>
      <c r="AR35" s="52" t="s">
        <v>52</v>
      </c>
      <c r="AS35" s="52" t="s">
        <v>52</v>
      </c>
      <c r="AT35" s="52"/>
      <c r="AU35" s="52"/>
      <c r="AV35" s="52"/>
      <c r="AW35" s="53"/>
      <c r="AY35" s="56"/>
      <c r="AZ35" s="57"/>
      <c r="BA35" s="56"/>
      <c r="BB35" s="58"/>
      <c r="BC35" s="58"/>
    </row>
    <row r="36" spans="1:55" s="55" customFormat="1" x14ac:dyDescent="0.25">
      <c r="A36" s="194" t="s">
        <v>521</v>
      </c>
      <c r="B36" s="111" t="s">
        <v>636</v>
      </c>
      <c r="C36" s="112" t="s">
        <v>313</v>
      </c>
      <c r="D36" s="113"/>
      <c r="E36" s="113" t="s">
        <v>265</v>
      </c>
      <c r="F36" s="113" t="s">
        <v>52</v>
      </c>
      <c r="G36" s="113">
        <v>6</v>
      </c>
      <c r="H36" s="113">
        <v>2</v>
      </c>
      <c r="I36" s="114" t="s">
        <v>122</v>
      </c>
      <c r="J36" s="115">
        <v>0.15</v>
      </c>
      <c r="K36" s="114" t="s">
        <v>129</v>
      </c>
      <c r="L36" s="116" t="s">
        <v>131</v>
      </c>
      <c r="M36" s="115">
        <v>0.5</v>
      </c>
      <c r="N36" s="199">
        <v>0.15</v>
      </c>
      <c r="O36" s="197">
        <v>0.7</v>
      </c>
      <c r="P36" s="198"/>
      <c r="Q36" s="117"/>
      <c r="R36" s="118"/>
      <c r="S36" s="114" t="s">
        <v>136</v>
      </c>
      <c r="T36" s="119">
        <v>0.15</v>
      </c>
      <c r="U36" s="114" t="s">
        <v>129</v>
      </c>
      <c r="V36" s="116" t="s">
        <v>131</v>
      </c>
      <c r="W36" s="119">
        <v>0.5</v>
      </c>
      <c r="X36" s="199">
        <v>0.15</v>
      </c>
      <c r="Y36" s="197">
        <v>0.7</v>
      </c>
      <c r="Z36" s="200"/>
      <c r="AA36" s="120">
        <v>22.5</v>
      </c>
      <c r="AB36" s="122"/>
      <c r="AC36" s="122">
        <v>27</v>
      </c>
      <c r="AD36" s="121">
        <v>8</v>
      </c>
      <c r="AE36" s="120" t="s">
        <v>52</v>
      </c>
      <c r="AF36" s="201"/>
      <c r="AG36" s="201"/>
      <c r="AH36" s="201"/>
      <c r="AI36" s="201"/>
      <c r="AJ36" s="201"/>
      <c r="AK36" s="201"/>
      <c r="AL36" s="201"/>
      <c r="AM36" s="201"/>
      <c r="AN36" s="201"/>
      <c r="AO36" s="122"/>
      <c r="AP36" s="122"/>
      <c r="AQ36" s="122"/>
      <c r="AR36" s="122"/>
      <c r="AS36" s="122"/>
      <c r="AT36" s="122"/>
      <c r="AU36" s="122"/>
      <c r="AV36" s="122"/>
      <c r="AW36" s="121"/>
      <c r="AY36" s="56">
        <f>SUM(AA36:AD36)</f>
        <v>57.5</v>
      </c>
      <c r="AZ36" s="57">
        <f>AY36/G36</f>
        <v>9.5833333333333339</v>
      </c>
      <c r="BA36" s="56"/>
      <c r="BB36" s="58">
        <f>J36+J37+T38+M36</f>
        <v>1</v>
      </c>
      <c r="BC36" s="58">
        <f>T36+T37+T38+W36</f>
        <v>1</v>
      </c>
    </row>
    <row r="37" spans="1:55" s="55" customFormat="1" ht="15" x14ac:dyDescent="0.25">
      <c r="A37" s="233"/>
      <c r="B37" s="238"/>
      <c r="C37" s="224"/>
      <c r="D37" s="35"/>
      <c r="E37" s="35"/>
      <c r="F37" s="35"/>
      <c r="G37" s="35"/>
      <c r="H37" s="35"/>
      <c r="I37" s="38" t="s">
        <v>121</v>
      </c>
      <c r="J37" s="206">
        <v>0.15</v>
      </c>
      <c r="K37" s="38"/>
      <c r="L37" s="205"/>
      <c r="M37" s="206"/>
      <c r="N37" s="47">
        <v>0.15</v>
      </c>
      <c r="O37" s="48"/>
      <c r="P37" s="43"/>
      <c r="Q37" s="225"/>
      <c r="R37" s="226"/>
      <c r="S37" s="38" t="s">
        <v>136</v>
      </c>
      <c r="T37" s="46">
        <v>0.15</v>
      </c>
      <c r="U37" s="38"/>
      <c r="V37" s="205"/>
      <c r="W37" s="46"/>
      <c r="X37" s="47">
        <v>0.15</v>
      </c>
      <c r="Y37" s="48"/>
      <c r="Z37" s="49"/>
      <c r="AA37" s="54"/>
      <c r="AB37" s="52"/>
      <c r="AC37" s="52"/>
      <c r="AD37" s="53"/>
      <c r="AE37" s="54" t="s">
        <v>52</v>
      </c>
      <c r="AF37" s="184"/>
      <c r="AG37" s="184"/>
      <c r="AH37" s="184"/>
      <c r="AI37" s="184"/>
      <c r="AJ37" s="184"/>
      <c r="AK37" s="184"/>
      <c r="AL37" s="184"/>
      <c r="AM37" s="184"/>
      <c r="AN37" s="184"/>
      <c r="AO37" s="52"/>
      <c r="AP37" s="52"/>
      <c r="AQ37" s="52"/>
      <c r="AR37" s="52"/>
      <c r="AS37" s="52"/>
      <c r="AT37" s="52"/>
      <c r="AU37" s="52"/>
      <c r="AV37" s="52"/>
      <c r="AW37" s="53"/>
      <c r="AY37" s="56"/>
      <c r="AZ37" s="57"/>
      <c r="BA37" s="56"/>
      <c r="BB37" s="58"/>
      <c r="BC37" s="58"/>
    </row>
    <row r="38" spans="1:55" s="55" customFormat="1" x14ac:dyDescent="0.25">
      <c r="A38" s="185"/>
      <c r="B38" s="186"/>
      <c r="C38" s="203"/>
      <c r="D38" s="204"/>
      <c r="E38" s="204"/>
      <c r="F38" s="204"/>
      <c r="G38" s="204"/>
      <c r="H38" s="204"/>
      <c r="I38" s="214" t="s">
        <v>121</v>
      </c>
      <c r="J38" s="216">
        <v>0.2</v>
      </c>
      <c r="K38" s="214"/>
      <c r="L38" s="215"/>
      <c r="M38" s="216"/>
      <c r="N38" s="217">
        <v>0</v>
      </c>
      <c r="O38" s="217"/>
      <c r="P38" s="208"/>
      <c r="Q38" s="218"/>
      <c r="R38" s="219"/>
      <c r="S38" s="214" t="s">
        <v>136</v>
      </c>
      <c r="T38" s="220">
        <v>0.2</v>
      </c>
      <c r="U38" s="214"/>
      <c r="V38" s="215"/>
      <c r="W38" s="220"/>
      <c r="X38" s="221">
        <v>0</v>
      </c>
      <c r="Y38" s="217"/>
      <c r="Z38" s="213"/>
      <c r="AA38" s="88"/>
      <c r="AB38" s="89"/>
      <c r="AC38" s="89"/>
      <c r="AD38" s="90"/>
      <c r="AE38" s="88" t="s">
        <v>52</v>
      </c>
      <c r="AF38" s="210"/>
      <c r="AG38" s="210"/>
      <c r="AH38" s="210"/>
      <c r="AI38" s="210"/>
      <c r="AJ38" s="210"/>
      <c r="AK38" s="210"/>
      <c r="AL38" s="210"/>
      <c r="AM38" s="210"/>
      <c r="AN38" s="210"/>
      <c r="AO38" s="89"/>
      <c r="AP38" s="89"/>
      <c r="AQ38" s="89"/>
      <c r="AR38" s="89"/>
      <c r="AS38" s="89"/>
      <c r="AT38" s="89"/>
      <c r="AU38" s="89"/>
      <c r="AV38" s="89"/>
      <c r="AW38" s="90"/>
      <c r="AY38" s="56"/>
      <c r="AZ38" s="57"/>
      <c r="BA38" s="56"/>
      <c r="BB38" s="58"/>
      <c r="BC38" s="58"/>
    </row>
    <row r="39" spans="1:55" s="55" customFormat="1" x14ac:dyDescent="0.25">
      <c r="A39" s="194" t="s">
        <v>522</v>
      </c>
      <c r="B39" s="111" t="s">
        <v>636</v>
      </c>
      <c r="C39" s="112" t="s">
        <v>314</v>
      </c>
      <c r="D39" s="113" t="s">
        <v>60</v>
      </c>
      <c r="E39" s="113" t="s">
        <v>266</v>
      </c>
      <c r="F39" s="113" t="s">
        <v>77</v>
      </c>
      <c r="G39" s="113">
        <v>6</v>
      </c>
      <c r="H39" s="113">
        <v>2</v>
      </c>
      <c r="I39" s="114" t="s">
        <v>122</v>
      </c>
      <c r="J39" s="115">
        <v>0.15</v>
      </c>
      <c r="K39" s="114" t="s">
        <v>129</v>
      </c>
      <c r="L39" s="116" t="s">
        <v>131</v>
      </c>
      <c r="M39" s="115">
        <v>0.5</v>
      </c>
      <c r="N39" s="199">
        <v>0.15</v>
      </c>
      <c r="O39" s="197">
        <v>0.7</v>
      </c>
      <c r="P39" s="198"/>
      <c r="Q39" s="117"/>
      <c r="R39" s="118"/>
      <c r="S39" s="114" t="s">
        <v>136</v>
      </c>
      <c r="T39" s="119">
        <v>0.15</v>
      </c>
      <c r="U39" s="114" t="s">
        <v>129</v>
      </c>
      <c r="V39" s="116" t="s">
        <v>131</v>
      </c>
      <c r="W39" s="119">
        <v>0.5</v>
      </c>
      <c r="X39" s="199">
        <v>0.15</v>
      </c>
      <c r="Y39" s="197">
        <v>0.7</v>
      </c>
      <c r="Z39" s="200"/>
      <c r="AA39" s="120">
        <v>22.5</v>
      </c>
      <c r="AB39" s="122"/>
      <c r="AC39" s="122">
        <v>25.5</v>
      </c>
      <c r="AD39" s="121">
        <v>12</v>
      </c>
      <c r="AE39" s="120"/>
      <c r="AF39" s="201"/>
      <c r="AG39" s="201"/>
      <c r="AH39" s="201"/>
      <c r="AI39" s="201" t="s">
        <v>52</v>
      </c>
      <c r="AJ39" s="201"/>
      <c r="AK39" s="201"/>
      <c r="AL39" s="201"/>
      <c r="AM39" s="201" t="s">
        <v>60</v>
      </c>
      <c r="AN39" s="201"/>
      <c r="AO39" s="122"/>
      <c r="AP39" s="122"/>
      <c r="AQ39" s="122"/>
      <c r="AR39" s="122"/>
      <c r="AS39" s="122"/>
      <c r="AT39" s="122"/>
      <c r="AU39" s="122"/>
      <c r="AV39" s="122"/>
      <c r="AW39" s="121"/>
      <c r="AY39" s="56">
        <f>SUM(AA39:AD39)</f>
        <v>60</v>
      </c>
      <c r="AZ39" s="57">
        <f>AY39/G39</f>
        <v>10</v>
      </c>
      <c r="BA39" s="56"/>
      <c r="BB39" s="58">
        <f>J39+J41+M39</f>
        <v>0.85</v>
      </c>
      <c r="BC39" s="58">
        <f>T39+T41+W39</f>
        <v>0.85</v>
      </c>
    </row>
    <row r="40" spans="1:55" s="55" customFormat="1" x14ac:dyDescent="0.25">
      <c r="A40" s="233"/>
      <c r="B40" s="186"/>
      <c r="C40" s="224"/>
      <c r="D40" s="35"/>
      <c r="E40" s="35"/>
      <c r="F40" s="35"/>
      <c r="G40" s="35"/>
      <c r="H40" s="35"/>
      <c r="I40" s="38" t="s">
        <v>121</v>
      </c>
      <c r="J40" s="206">
        <v>0.15</v>
      </c>
      <c r="K40" s="38"/>
      <c r="L40" s="205"/>
      <c r="M40" s="206"/>
      <c r="N40" s="47">
        <v>0.15</v>
      </c>
      <c r="O40" s="48"/>
      <c r="P40" s="43"/>
      <c r="Q40" s="225"/>
      <c r="R40" s="226"/>
      <c r="S40" s="38" t="s">
        <v>136</v>
      </c>
      <c r="T40" s="46">
        <v>0.15</v>
      </c>
      <c r="U40" s="38"/>
      <c r="V40" s="205"/>
      <c r="W40" s="46"/>
      <c r="X40" s="47">
        <v>0.15</v>
      </c>
      <c r="Y40" s="48"/>
      <c r="Z40" s="49"/>
      <c r="AA40" s="54"/>
      <c r="AB40" s="52"/>
      <c r="AC40" s="52"/>
      <c r="AD40" s="53"/>
      <c r="AE40" s="54"/>
      <c r="AF40" s="184"/>
      <c r="AG40" s="184"/>
      <c r="AH40" s="184"/>
      <c r="AI40" s="184"/>
      <c r="AJ40" s="184"/>
      <c r="AK40" s="184"/>
      <c r="AL40" s="184"/>
      <c r="AM40" s="184"/>
      <c r="AN40" s="184"/>
      <c r="AO40" s="52"/>
      <c r="AP40" s="52"/>
      <c r="AQ40" s="52"/>
      <c r="AR40" s="52"/>
      <c r="AS40" s="52"/>
      <c r="AT40" s="52"/>
      <c r="AU40" s="52"/>
      <c r="AV40" s="52"/>
      <c r="AW40" s="53"/>
      <c r="AY40" s="56"/>
      <c r="AZ40" s="57"/>
      <c r="BA40" s="56"/>
      <c r="BB40" s="58"/>
      <c r="BC40" s="58"/>
    </row>
    <row r="41" spans="1:55" s="55" customFormat="1" x14ac:dyDescent="0.25">
      <c r="A41" s="185"/>
      <c r="B41" s="186"/>
      <c r="C41" s="203"/>
      <c r="D41" s="204"/>
      <c r="E41" s="204"/>
      <c r="F41" s="204"/>
      <c r="G41" s="204"/>
      <c r="H41" s="204"/>
      <c r="I41" s="214" t="s">
        <v>121</v>
      </c>
      <c r="J41" s="216">
        <v>0.2</v>
      </c>
      <c r="K41" s="214"/>
      <c r="L41" s="215"/>
      <c r="M41" s="216"/>
      <c r="N41" s="217">
        <v>0</v>
      </c>
      <c r="O41" s="217"/>
      <c r="P41" s="208"/>
      <c r="Q41" s="218"/>
      <c r="R41" s="219"/>
      <c r="S41" s="214" t="s">
        <v>136</v>
      </c>
      <c r="T41" s="220">
        <v>0.2</v>
      </c>
      <c r="U41" s="214"/>
      <c r="V41" s="215"/>
      <c r="W41" s="220"/>
      <c r="X41" s="221">
        <v>0</v>
      </c>
      <c r="Y41" s="217"/>
      <c r="Z41" s="213"/>
      <c r="AA41" s="88"/>
      <c r="AB41" s="89"/>
      <c r="AC41" s="89"/>
      <c r="AD41" s="90"/>
      <c r="AE41" s="88"/>
      <c r="AF41" s="210"/>
      <c r="AG41" s="210"/>
      <c r="AH41" s="210"/>
      <c r="AI41" s="210" t="s">
        <v>52</v>
      </c>
      <c r="AJ41" s="210"/>
      <c r="AK41" s="210"/>
      <c r="AL41" s="210"/>
      <c r="AM41" s="210" t="s">
        <v>60</v>
      </c>
      <c r="AN41" s="210"/>
      <c r="AO41" s="89"/>
      <c r="AP41" s="89"/>
      <c r="AQ41" s="89"/>
      <c r="AR41" s="89"/>
      <c r="AS41" s="89"/>
      <c r="AT41" s="89"/>
      <c r="AU41" s="89"/>
      <c r="AV41" s="89"/>
      <c r="AW41" s="90"/>
      <c r="AY41" s="56"/>
      <c r="AZ41" s="57"/>
      <c r="BA41" s="56"/>
      <c r="BB41" s="58"/>
      <c r="BC41" s="58"/>
    </row>
    <row r="42" spans="1:55" s="55" customFormat="1" x14ac:dyDescent="0.25">
      <c r="A42" s="194" t="s">
        <v>523</v>
      </c>
      <c r="B42" s="111" t="s">
        <v>636</v>
      </c>
      <c r="C42" s="112" t="s">
        <v>315</v>
      </c>
      <c r="D42" s="113"/>
      <c r="E42" s="113" t="s">
        <v>266</v>
      </c>
      <c r="F42" s="113" t="s">
        <v>52</v>
      </c>
      <c r="G42" s="113">
        <v>6</v>
      </c>
      <c r="H42" s="113">
        <v>2</v>
      </c>
      <c r="I42" s="114" t="s">
        <v>122</v>
      </c>
      <c r="J42" s="115">
        <v>0.15</v>
      </c>
      <c r="K42" s="114" t="s">
        <v>129</v>
      </c>
      <c r="L42" s="116" t="s">
        <v>131</v>
      </c>
      <c r="M42" s="115">
        <v>0.5</v>
      </c>
      <c r="N42" s="199">
        <v>0.15</v>
      </c>
      <c r="O42" s="197">
        <v>0.7</v>
      </c>
      <c r="P42" s="198"/>
      <c r="Q42" s="117"/>
      <c r="R42" s="118"/>
      <c r="S42" s="114" t="s">
        <v>136</v>
      </c>
      <c r="T42" s="119">
        <v>0.15</v>
      </c>
      <c r="U42" s="114" t="s">
        <v>129</v>
      </c>
      <c r="V42" s="116" t="s">
        <v>131</v>
      </c>
      <c r="W42" s="119">
        <v>0.5</v>
      </c>
      <c r="X42" s="199">
        <v>0.15</v>
      </c>
      <c r="Y42" s="197">
        <v>0.7</v>
      </c>
      <c r="Z42" s="200"/>
      <c r="AA42" s="120">
        <v>22.5</v>
      </c>
      <c r="AB42" s="122"/>
      <c r="AC42" s="122">
        <v>25.5</v>
      </c>
      <c r="AD42" s="121">
        <v>12</v>
      </c>
      <c r="AE42" s="120"/>
      <c r="AF42" s="201" t="s">
        <v>52</v>
      </c>
      <c r="AG42" s="201"/>
      <c r="AH42" s="201"/>
      <c r="AI42" s="201"/>
      <c r="AJ42" s="201"/>
      <c r="AK42" s="201"/>
      <c r="AL42" s="201"/>
      <c r="AM42" s="201"/>
      <c r="AN42" s="201"/>
      <c r="AO42" s="122"/>
      <c r="AP42" s="122"/>
      <c r="AQ42" s="122"/>
      <c r="AR42" s="122"/>
      <c r="AS42" s="122"/>
      <c r="AT42" s="122"/>
      <c r="AU42" s="122"/>
      <c r="AV42" s="122"/>
      <c r="AW42" s="121"/>
      <c r="AY42" s="56">
        <f>SUM(AA42:AD42)</f>
        <v>60</v>
      </c>
      <c r="AZ42" s="57">
        <f>AY42/G42</f>
        <v>10</v>
      </c>
      <c r="BA42" s="56"/>
      <c r="BB42" s="58">
        <f>J42+J44+M42</f>
        <v>0.85</v>
      </c>
      <c r="BC42" s="58">
        <f>T42+T44+W42</f>
        <v>0.85</v>
      </c>
    </row>
    <row r="43" spans="1:55" s="55" customFormat="1" x14ac:dyDescent="0.25">
      <c r="A43" s="233"/>
      <c r="B43" s="186"/>
      <c r="C43" s="224"/>
      <c r="D43" s="35"/>
      <c r="E43" s="35"/>
      <c r="F43" s="35"/>
      <c r="G43" s="35"/>
      <c r="H43" s="35"/>
      <c r="I43" s="38" t="s">
        <v>121</v>
      </c>
      <c r="J43" s="206">
        <v>0.15</v>
      </c>
      <c r="K43" s="38"/>
      <c r="L43" s="205"/>
      <c r="M43" s="206"/>
      <c r="N43" s="47">
        <v>0.15</v>
      </c>
      <c r="O43" s="48"/>
      <c r="P43" s="43"/>
      <c r="Q43" s="225"/>
      <c r="R43" s="226"/>
      <c r="S43" s="38" t="s">
        <v>136</v>
      </c>
      <c r="T43" s="46">
        <v>0.15</v>
      </c>
      <c r="U43" s="38"/>
      <c r="V43" s="205"/>
      <c r="W43" s="46"/>
      <c r="X43" s="47">
        <v>0.15</v>
      </c>
      <c r="Y43" s="48"/>
      <c r="Z43" s="49"/>
      <c r="AA43" s="54"/>
      <c r="AB43" s="52"/>
      <c r="AC43" s="52"/>
      <c r="AD43" s="53"/>
      <c r="AE43" s="54"/>
      <c r="AF43" s="184"/>
      <c r="AG43" s="184"/>
      <c r="AH43" s="184"/>
      <c r="AI43" s="184"/>
      <c r="AJ43" s="184"/>
      <c r="AK43" s="184"/>
      <c r="AL43" s="184"/>
      <c r="AM43" s="184"/>
      <c r="AN43" s="184"/>
      <c r="AO43" s="52"/>
      <c r="AP43" s="52"/>
      <c r="AQ43" s="52"/>
      <c r="AR43" s="52"/>
      <c r="AS43" s="52"/>
      <c r="AT43" s="52"/>
      <c r="AU43" s="52"/>
      <c r="AV43" s="52"/>
      <c r="AW43" s="53"/>
      <c r="AY43" s="56"/>
      <c r="AZ43" s="57"/>
      <c r="BA43" s="56"/>
      <c r="BB43" s="58"/>
      <c r="BC43" s="58"/>
    </row>
    <row r="44" spans="1:55" s="55" customFormat="1" x14ac:dyDescent="0.25">
      <c r="A44" s="185"/>
      <c r="B44" s="240"/>
      <c r="C44" s="224"/>
      <c r="D44" s="35"/>
      <c r="E44" s="35"/>
      <c r="F44" s="35"/>
      <c r="G44" s="35"/>
      <c r="H44" s="35"/>
      <c r="I44" s="214" t="s">
        <v>121</v>
      </c>
      <c r="J44" s="216">
        <v>0.2</v>
      </c>
      <c r="K44" s="214"/>
      <c r="L44" s="215"/>
      <c r="M44" s="216"/>
      <c r="N44" s="217">
        <v>0</v>
      </c>
      <c r="O44" s="217"/>
      <c r="P44" s="208"/>
      <c r="Q44" s="218"/>
      <c r="R44" s="219"/>
      <c r="S44" s="214" t="s">
        <v>136</v>
      </c>
      <c r="T44" s="220">
        <v>0.2</v>
      </c>
      <c r="U44" s="214"/>
      <c r="V44" s="215"/>
      <c r="W44" s="220"/>
      <c r="X44" s="221">
        <v>0</v>
      </c>
      <c r="Y44" s="217"/>
      <c r="Z44" s="213"/>
      <c r="AA44" s="54"/>
      <c r="AB44" s="52"/>
      <c r="AC44" s="52"/>
      <c r="AD44" s="53"/>
      <c r="AE44" s="54"/>
      <c r="AF44" s="184" t="s">
        <v>52</v>
      </c>
      <c r="AG44" s="184"/>
      <c r="AH44" s="184"/>
      <c r="AI44" s="184"/>
      <c r="AJ44" s="184"/>
      <c r="AK44" s="184"/>
      <c r="AL44" s="184"/>
      <c r="AM44" s="184"/>
      <c r="AN44" s="184"/>
      <c r="AO44" s="52"/>
      <c r="AP44" s="52"/>
      <c r="AQ44" s="52"/>
      <c r="AR44" s="52"/>
      <c r="AS44" s="52"/>
      <c r="AT44" s="52"/>
      <c r="AU44" s="52"/>
      <c r="AV44" s="52"/>
      <c r="AW44" s="53"/>
      <c r="AY44" s="56"/>
      <c r="AZ44" s="57"/>
      <c r="BA44" s="56"/>
      <c r="BB44" s="58"/>
      <c r="BC44" s="58"/>
    </row>
    <row r="45" spans="1:55" s="55" customFormat="1" x14ac:dyDescent="0.25">
      <c r="A45" s="194" t="s">
        <v>524</v>
      </c>
      <c r="B45" s="111" t="s">
        <v>627</v>
      </c>
      <c r="C45" s="112" t="s">
        <v>316</v>
      </c>
      <c r="D45" s="113"/>
      <c r="E45" s="113" t="s">
        <v>267</v>
      </c>
      <c r="F45" s="113" t="s">
        <v>52</v>
      </c>
      <c r="G45" s="113">
        <v>6</v>
      </c>
      <c r="H45" s="113">
        <v>2</v>
      </c>
      <c r="I45" s="114" t="s">
        <v>658</v>
      </c>
      <c r="J45" s="115">
        <v>0.25</v>
      </c>
      <c r="K45" s="114" t="s">
        <v>129</v>
      </c>
      <c r="L45" s="116" t="s">
        <v>133</v>
      </c>
      <c r="M45" s="115">
        <v>0.5</v>
      </c>
      <c r="N45" s="197"/>
      <c r="O45" s="197"/>
      <c r="P45" s="198" t="s">
        <v>60</v>
      </c>
      <c r="Q45" s="117"/>
      <c r="R45" s="118"/>
      <c r="S45" s="114" t="s">
        <v>136</v>
      </c>
      <c r="T45" s="119">
        <v>0.25</v>
      </c>
      <c r="U45" s="114" t="s">
        <v>129</v>
      </c>
      <c r="V45" s="116" t="s">
        <v>133</v>
      </c>
      <c r="W45" s="119">
        <v>0.5</v>
      </c>
      <c r="X45" s="199"/>
      <c r="Y45" s="197"/>
      <c r="Z45" s="200" t="s">
        <v>60</v>
      </c>
      <c r="AA45" s="120">
        <v>10</v>
      </c>
      <c r="AB45" s="122"/>
      <c r="AC45" s="122">
        <v>16</v>
      </c>
      <c r="AD45" s="121">
        <v>21</v>
      </c>
      <c r="AE45" s="120"/>
      <c r="AF45" s="201"/>
      <c r="AG45" s="201"/>
      <c r="AH45" s="201"/>
      <c r="AI45" s="201"/>
      <c r="AJ45" s="201"/>
      <c r="AK45" s="201"/>
      <c r="AL45" s="201"/>
      <c r="AM45" s="201"/>
      <c r="AN45" s="201"/>
      <c r="AO45" s="122"/>
      <c r="AP45" s="122"/>
      <c r="AQ45" s="122" t="s">
        <v>52</v>
      </c>
      <c r="AR45" s="122"/>
      <c r="AS45" s="122"/>
      <c r="AT45" s="122"/>
      <c r="AU45" s="122"/>
      <c r="AV45" s="122"/>
      <c r="AW45" s="121"/>
      <c r="AY45" s="56">
        <f>SUM(AA45:AD45)</f>
        <v>47</v>
      </c>
      <c r="AZ45" s="57">
        <f>AY45/G45</f>
        <v>7.833333333333333</v>
      </c>
      <c r="BA45" s="56"/>
      <c r="BB45" s="58">
        <f>J45+J46+M45</f>
        <v>1</v>
      </c>
      <c r="BC45" s="58">
        <f>T45+T46+W45</f>
        <v>1</v>
      </c>
    </row>
    <row r="46" spans="1:55" s="55" customFormat="1" x14ac:dyDescent="0.25">
      <c r="A46" s="185"/>
      <c r="B46" s="202"/>
      <c r="C46" s="203"/>
      <c r="D46" s="204"/>
      <c r="E46" s="204"/>
      <c r="F46" s="204"/>
      <c r="G46" s="204"/>
      <c r="H46" s="204"/>
      <c r="I46" s="214" t="s">
        <v>122</v>
      </c>
      <c r="J46" s="216">
        <v>0.25</v>
      </c>
      <c r="K46" s="214"/>
      <c r="L46" s="215"/>
      <c r="M46" s="216"/>
      <c r="N46" s="217"/>
      <c r="O46" s="217"/>
      <c r="P46" s="208"/>
      <c r="Q46" s="218"/>
      <c r="R46" s="219"/>
      <c r="S46" s="214" t="s">
        <v>136</v>
      </c>
      <c r="T46" s="220">
        <v>0.25</v>
      </c>
      <c r="U46" s="214"/>
      <c r="V46" s="215"/>
      <c r="W46" s="220"/>
      <c r="X46" s="221"/>
      <c r="Y46" s="217"/>
      <c r="Z46" s="213"/>
      <c r="AA46" s="88"/>
      <c r="AB46" s="89"/>
      <c r="AC46" s="89"/>
      <c r="AD46" s="90"/>
      <c r="AE46" s="88"/>
      <c r="AF46" s="210"/>
      <c r="AG46" s="210"/>
      <c r="AH46" s="210"/>
      <c r="AI46" s="210"/>
      <c r="AJ46" s="210"/>
      <c r="AK46" s="210"/>
      <c r="AL46" s="210"/>
      <c r="AM46" s="210"/>
      <c r="AN46" s="210"/>
      <c r="AO46" s="89"/>
      <c r="AP46" s="89"/>
      <c r="AQ46" s="89" t="s">
        <v>52</v>
      </c>
      <c r="AR46" s="89"/>
      <c r="AS46" s="89"/>
      <c r="AT46" s="89"/>
      <c r="AU46" s="89"/>
      <c r="AV46" s="89"/>
      <c r="AW46" s="90"/>
      <c r="AY46" s="56"/>
      <c r="AZ46" s="57"/>
      <c r="BA46" s="56"/>
      <c r="BB46" s="58"/>
      <c r="BC46" s="58"/>
    </row>
    <row r="47" spans="1:55" s="55" customFormat="1" x14ac:dyDescent="0.25">
      <c r="A47" s="194" t="s">
        <v>525</v>
      </c>
      <c r="B47" s="111" t="s">
        <v>636</v>
      </c>
      <c r="C47" s="112" t="s">
        <v>317</v>
      </c>
      <c r="D47" s="113"/>
      <c r="E47" s="113" t="s">
        <v>268</v>
      </c>
      <c r="F47" s="113" t="s">
        <v>52</v>
      </c>
      <c r="G47" s="113">
        <v>6</v>
      </c>
      <c r="H47" s="113">
        <v>2</v>
      </c>
      <c r="I47" s="114" t="s">
        <v>8</v>
      </c>
      <c r="J47" s="115">
        <v>0.3</v>
      </c>
      <c r="K47" s="114" t="s">
        <v>129</v>
      </c>
      <c r="L47" s="116" t="s">
        <v>132</v>
      </c>
      <c r="M47" s="119">
        <v>0.55000000000000004</v>
      </c>
      <c r="N47" s="197"/>
      <c r="O47" s="197"/>
      <c r="P47" s="198" t="s">
        <v>60</v>
      </c>
      <c r="Q47" s="117"/>
      <c r="R47" s="118"/>
      <c r="S47" s="114" t="s">
        <v>9</v>
      </c>
      <c r="T47" s="115"/>
      <c r="U47" s="114" t="s">
        <v>129</v>
      </c>
      <c r="V47" s="116" t="s">
        <v>132</v>
      </c>
      <c r="W47" s="119">
        <v>1</v>
      </c>
      <c r="X47" s="199"/>
      <c r="Y47" s="197"/>
      <c r="Z47" s="200" t="s">
        <v>60</v>
      </c>
      <c r="AA47" s="120"/>
      <c r="AB47" s="122"/>
      <c r="AC47" s="122">
        <v>60</v>
      </c>
      <c r="AD47" s="121"/>
      <c r="AE47" s="120"/>
      <c r="AF47" s="201"/>
      <c r="AG47" s="201"/>
      <c r="AH47" s="201"/>
      <c r="AI47" s="201"/>
      <c r="AJ47" s="201"/>
      <c r="AK47" s="201"/>
      <c r="AL47" s="201"/>
      <c r="AM47" s="201"/>
      <c r="AN47" s="201"/>
      <c r="AO47" s="122"/>
      <c r="AP47" s="122" t="s">
        <v>52</v>
      </c>
      <c r="AQ47" s="122"/>
      <c r="AR47" s="122"/>
      <c r="AS47" s="122"/>
      <c r="AT47" s="122"/>
      <c r="AU47" s="122"/>
      <c r="AV47" s="122"/>
      <c r="AW47" s="121"/>
      <c r="AY47" s="56">
        <f>SUM(AA47:AD47)</f>
        <v>60</v>
      </c>
      <c r="AZ47" s="57">
        <f>AY47/G47</f>
        <v>10</v>
      </c>
      <c r="BA47" s="56"/>
      <c r="BB47" s="58">
        <f>J47+J48+M47</f>
        <v>1</v>
      </c>
      <c r="BC47" s="58">
        <f>T47+T48+W47</f>
        <v>1</v>
      </c>
    </row>
    <row r="48" spans="1:55" s="55" customFormat="1" ht="15" x14ac:dyDescent="0.25">
      <c r="A48" s="211"/>
      <c r="B48" s="212"/>
      <c r="C48" s="203"/>
      <c r="D48" s="204"/>
      <c r="E48" s="204"/>
      <c r="F48" s="204"/>
      <c r="G48" s="204"/>
      <c r="H48" s="204"/>
      <c r="I48" s="214" t="s">
        <v>8</v>
      </c>
      <c r="J48" s="216">
        <v>0.15</v>
      </c>
      <c r="K48" s="214"/>
      <c r="L48" s="215"/>
      <c r="M48" s="216"/>
      <c r="N48" s="217"/>
      <c r="O48" s="217"/>
      <c r="P48" s="208"/>
      <c r="Q48" s="218"/>
      <c r="R48" s="219"/>
      <c r="S48" s="214" t="s">
        <v>9</v>
      </c>
      <c r="T48" s="216"/>
      <c r="U48" s="214"/>
      <c r="V48" s="215"/>
      <c r="W48" s="220"/>
      <c r="X48" s="221"/>
      <c r="Y48" s="217"/>
      <c r="Z48" s="213"/>
      <c r="AA48" s="88"/>
      <c r="AB48" s="89"/>
      <c r="AC48" s="89"/>
      <c r="AD48" s="90"/>
      <c r="AE48" s="88"/>
      <c r="AF48" s="210"/>
      <c r="AG48" s="210"/>
      <c r="AH48" s="210"/>
      <c r="AI48" s="210"/>
      <c r="AJ48" s="210"/>
      <c r="AK48" s="210"/>
      <c r="AL48" s="210"/>
      <c r="AM48" s="210"/>
      <c r="AN48" s="210"/>
      <c r="AO48" s="89"/>
      <c r="AP48" s="89" t="s">
        <v>52</v>
      </c>
      <c r="AQ48" s="89"/>
      <c r="AR48" s="89"/>
      <c r="AS48" s="89"/>
      <c r="AT48" s="89"/>
      <c r="AU48" s="89"/>
      <c r="AV48" s="89"/>
      <c r="AW48" s="90"/>
      <c r="AY48" s="56"/>
      <c r="AZ48" s="57"/>
      <c r="BA48" s="56"/>
      <c r="BB48" s="58"/>
      <c r="BC48" s="58"/>
    </row>
    <row r="49" spans="1:55" s="55" customFormat="1" x14ac:dyDescent="0.25">
      <c r="A49" s="194" t="s">
        <v>526</v>
      </c>
      <c r="B49" s="111" t="s">
        <v>636</v>
      </c>
      <c r="C49" s="112" t="s">
        <v>318</v>
      </c>
      <c r="D49" s="113"/>
      <c r="E49" s="113" t="s">
        <v>269</v>
      </c>
      <c r="F49" s="113" t="s">
        <v>52</v>
      </c>
      <c r="G49" s="113">
        <v>6</v>
      </c>
      <c r="H49" s="113">
        <v>2</v>
      </c>
      <c r="I49" s="114" t="s">
        <v>22</v>
      </c>
      <c r="J49" s="115">
        <v>0.33329999999999999</v>
      </c>
      <c r="K49" s="114"/>
      <c r="L49" s="116"/>
      <c r="M49" s="115"/>
      <c r="N49" s="197"/>
      <c r="O49" s="197"/>
      <c r="P49" s="198"/>
      <c r="Q49" s="117" t="s">
        <v>136</v>
      </c>
      <c r="R49" s="118"/>
      <c r="S49" s="114"/>
      <c r="T49" s="115"/>
      <c r="U49" s="114"/>
      <c r="V49" s="116"/>
      <c r="W49" s="119"/>
      <c r="X49" s="199"/>
      <c r="Y49" s="197"/>
      <c r="Z49" s="200"/>
      <c r="AA49" s="120"/>
      <c r="AB49" s="122"/>
      <c r="AC49" s="122"/>
      <c r="AD49" s="121">
        <v>60</v>
      </c>
      <c r="AE49" s="120"/>
      <c r="AF49" s="201"/>
      <c r="AG49" s="201"/>
      <c r="AH49" s="201"/>
      <c r="AI49" s="201"/>
      <c r="AJ49" s="201"/>
      <c r="AK49" s="201"/>
      <c r="AL49" s="201"/>
      <c r="AM49" s="201"/>
      <c r="AN49" s="201"/>
      <c r="AO49" s="122" t="s">
        <v>52</v>
      </c>
      <c r="AP49" s="122"/>
      <c r="AQ49" s="122"/>
      <c r="AR49" s="122"/>
      <c r="AS49" s="122"/>
      <c r="AT49" s="122"/>
      <c r="AU49" s="122"/>
      <c r="AV49" s="122"/>
      <c r="AW49" s="121"/>
      <c r="AY49" s="56">
        <f>SUM(AA49:AD49)</f>
        <v>60</v>
      </c>
      <c r="AZ49" s="57">
        <f>AY49/G49</f>
        <v>10</v>
      </c>
      <c r="BA49" s="56"/>
      <c r="BB49" s="58">
        <f>J49+J50+J51+M49</f>
        <v>0.99990000000000001</v>
      </c>
      <c r="BC49" s="58">
        <f>T49+T50+T51+W49</f>
        <v>0</v>
      </c>
    </row>
    <row r="50" spans="1:55" s="55" customFormat="1" x14ac:dyDescent="0.25">
      <c r="A50" s="185"/>
      <c r="B50" s="186"/>
      <c r="C50" s="224"/>
      <c r="D50" s="35"/>
      <c r="E50" s="35"/>
      <c r="F50" s="35"/>
      <c r="G50" s="35"/>
      <c r="H50" s="35"/>
      <c r="I50" s="38" t="s">
        <v>22</v>
      </c>
      <c r="J50" s="206">
        <v>0.33329999999999999</v>
      </c>
      <c r="K50" s="38"/>
      <c r="L50" s="205"/>
      <c r="M50" s="206"/>
      <c r="N50" s="48"/>
      <c r="O50" s="48"/>
      <c r="P50" s="43"/>
      <c r="Q50" s="225"/>
      <c r="R50" s="226"/>
      <c r="S50" s="38"/>
      <c r="T50" s="206"/>
      <c r="U50" s="38"/>
      <c r="V50" s="205"/>
      <c r="W50" s="46"/>
      <c r="X50" s="47"/>
      <c r="Y50" s="48"/>
      <c r="Z50" s="49"/>
      <c r="AA50" s="54"/>
      <c r="AB50" s="52"/>
      <c r="AC50" s="52"/>
      <c r="AD50" s="53"/>
      <c r="AE50" s="54"/>
      <c r="AF50" s="184"/>
      <c r="AG50" s="184"/>
      <c r="AH50" s="184"/>
      <c r="AI50" s="184"/>
      <c r="AJ50" s="184"/>
      <c r="AK50" s="184"/>
      <c r="AL50" s="184"/>
      <c r="AM50" s="184"/>
      <c r="AN50" s="184"/>
      <c r="AO50" s="52" t="s">
        <v>52</v>
      </c>
      <c r="AP50" s="52"/>
      <c r="AQ50" s="52"/>
      <c r="AR50" s="52"/>
      <c r="AS50" s="52"/>
      <c r="AT50" s="52"/>
      <c r="AU50" s="52"/>
      <c r="AV50" s="52"/>
      <c r="AW50" s="53"/>
      <c r="AY50" s="56"/>
      <c r="AZ50" s="57"/>
      <c r="BA50" s="56"/>
      <c r="BB50" s="58"/>
      <c r="BC50" s="58"/>
    </row>
    <row r="51" spans="1:55" s="55" customFormat="1" x14ac:dyDescent="0.25">
      <c r="A51" s="185"/>
      <c r="B51" s="186"/>
      <c r="C51" s="203"/>
      <c r="D51" s="204"/>
      <c r="E51" s="204"/>
      <c r="F51" s="204"/>
      <c r="G51" s="204"/>
      <c r="H51" s="204"/>
      <c r="I51" s="214" t="s">
        <v>22</v>
      </c>
      <c r="J51" s="216">
        <v>0.33329999999999999</v>
      </c>
      <c r="K51" s="214"/>
      <c r="L51" s="215"/>
      <c r="M51" s="216"/>
      <c r="N51" s="217"/>
      <c r="O51" s="217"/>
      <c r="P51" s="208"/>
      <c r="Q51" s="218"/>
      <c r="R51" s="219"/>
      <c r="S51" s="214"/>
      <c r="T51" s="216"/>
      <c r="U51" s="214"/>
      <c r="V51" s="215"/>
      <c r="W51" s="220"/>
      <c r="X51" s="221"/>
      <c r="Y51" s="217"/>
      <c r="Z51" s="213"/>
      <c r="AA51" s="88"/>
      <c r="AB51" s="89"/>
      <c r="AC51" s="89"/>
      <c r="AD51" s="90"/>
      <c r="AE51" s="88"/>
      <c r="AF51" s="210"/>
      <c r="AG51" s="210"/>
      <c r="AH51" s="210"/>
      <c r="AI51" s="210"/>
      <c r="AJ51" s="210"/>
      <c r="AK51" s="210"/>
      <c r="AL51" s="210"/>
      <c r="AM51" s="210"/>
      <c r="AN51" s="210"/>
      <c r="AO51" s="89" t="s">
        <v>52</v>
      </c>
      <c r="AP51" s="89"/>
      <c r="AQ51" s="89"/>
      <c r="AR51" s="89"/>
      <c r="AS51" s="89"/>
      <c r="AT51" s="89"/>
      <c r="AU51" s="89"/>
      <c r="AV51" s="89"/>
      <c r="AW51" s="90"/>
      <c r="AY51" s="56"/>
      <c r="AZ51" s="57"/>
      <c r="BA51" s="56"/>
      <c r="BB51" s="58"/>
      <c r="BC51" s="58"/>
    </row>
    <row r="52" spans="1:55" s="55" customFormat="1" x14ac:dyDescent="0.25">
      <c r="A52" s="194" t="s">
        <v>527</v>
      </c>
      <c r="B52" s="111" t="s">
        <v>627</v>
      </c>
      <c r="C52" s="112" t="s">
        <v>319</v>
      </c>
      <c r="D52" s="113" t="s">
        <v>60</v>
      </c>
      <c r="E52" s="113" t="s">
        <v>270</v>
      </c>
      <c r="F52" s="113" t="s">
        <v>52</v>
      </c>
      <c r="G52" s="113">
        <v>6</v>
      </c>
      <c r="H52" s="113">
        <v>2</v>
      </c>
      <c r="I52" s="114" t="s">
        <v>121</v>
      </c>
      <c r="J52" s="115">
        <v>0.3</v>
      </c>
      <c r="K52" s="114" t="s">
        <v>129</v>
      </c>
      <c r="L52" s="116" t="s">
        <v>131</v>
      </c>
      <c r="M52" s="115">
        <v>0.55000000000000004</v>
      </c>
      <c r="N52" s="197"/>
      <c r="O52" s="197"/>
      <c r="P52" s="198" t="s">
        <v>60</v>
      </c>
      <c r="Q52" s="117"/>
      <c r="R52" s="118"/>
      <c r="S52" s="114" t="s">
        <v>136</v>
      </c>
      <c r="T52" s="119">
        <v>0.3</v>
      </c>
      <c r="U52" s="114" t="s">
        <v>129</v>
      </c>
      <c r="V52" s="116" t="s">
        <v>131</v>
      </c>
      <c r="W52" s="119">
        <v>0.55000000000000004</v>
      </c>
      <c r="X52" s="199"/>
      <c r="Y52" s="197"/>
      <c r="Z52" s="200" t="s">
        <v>60</v>
      </c>
      <c r="AA52" s="120">
        <v>18</v>
      </c>
      <c r="AB52" s="122"/>
      <c r="AC52" s="122">
        <v>18</v>
      </c>
      <c r="AD52" s="121">
        <v>18</v>
      </c>
      <c r="AE52" s="120"/>
      <c r="AF52" s="201"/>
      <c r="AG52" s="201"/>
      <c r="AH52" s="201"/>
      <c r="AI52" s="201"/>
      <c r="AJ52" s="201"/>
      <c r="AK52" s="201"/>
      <c r="AL52" s="201"/>
      <c r="AM52" s="201"/>
      <c r="AN52" s="201"/>
      <c r="AO52" s="122"/>
      <c r="AP52" s="122"/>
      <c r="AQ52" s="122"/>
      <c r="AR52" s="122"/>
      <c r="AS52" s="122"/>
      <c r="AT52" s="122" t="s">
        <v>52</v>
      </c>
      <c r="AU52" s="122" t="s">
        <v>52</v>
      </c>
      <c r="AV52" s="122" t="s">
        <v>52</v>
      </c>
      <c r="AW52" s="121" t="s">
        <v>52</v>
      </c>
      <c r="AY52" s="56">
        <f>SUM(AA52:AD52)</f>
        <v>54</v>
      </c>
      <c r="AZ52" s="57">
        <f>AY52/G52</f>
        <v>9</v>
      </c>
      <c r="BA52" s="56"/>
      <c r="BB52" s="58">
        <f>J52+J53+M52</f>
        <v>1</v>
      </c>
      <c r="BC52" s="58">
        <f>T52+T53+W52</f>
        <v>1</v>
      </c>
    </row>
    <row r="53" spans="1:55" s="55" customFormat="1" x14ac:dyDescent="0.25">
      <c r="A53" s="185"/>
      <c r="B53" s="186"/>
      <c r="C53" s="203"/>
      <c r="D53" s="204"/>
      <c r="E53" s="204"/>
      <c r="F53" s="204"/>
      <c r="G53" s="204"/>
      <c r="H53" s="204"/>
      <c r="I53" s="214" t="s">
        <v>22</v>
      </c>
      <c r="J53" s="216">
        <v>0.15</v>
      </c>
      <c r="K53" s="214"/>
      <c r="L53" s="215"/>
      <c r="M53" s="216"/>
      <c r="N53" s="217"/>
      <c r="O53" s="217"/>
      <c r="P53" s="208"/>
      <c r="Q53" s="218"/>
      <c r="R53" s="219"/>
      <c r="S53" s="214" t="s">
        <v>136</v>
      </c>
      <c r="T53" s="220">
        <v>0.15</v>
      </c>
      <c r="U53" s="214"/>
      <c r="V53" s="215"/>
      <c r="W53" s="220"/>
      <c r="X53" s="221"/>
      <c r="Y53" s="217"/>
      <c r="Z53" s="213"/>
      <c r="AA53" s="88"/>
      <c r="AB53" s="89"/>
      <c r="AC53" s="89"/>
      <c r="AD53" s="90"/>
      <c r="AE53" s="88"/>
      <c r="AF53" s="210"/>
      <c r="AG53" s="210"/>
      <c r="AH53" s="210"/>
      <c r="AI53" s="210"/>
      <c r="AJ53" s="210"/>
      <c r="AK53" s="210"/>
      <c r="AL53" s="210"/>
      <c r="AM53" s="210"/>
      <c r="AN53" s="210"/>
      <c r="AO53" s="89"/>
      <c r="AP53" s="89"/>
      <c r="AQ53" s="89"/>
      <c r="AR53" s="89"/>
      <c r="AS53" s="89"/>
      <c r="AT53" s="89" t="s">
        <v>52</v>
      </c>
      <c r="AU53" s="89" t="s">
        <v>52</v>
      </c>
      <c r="AV53" s="89" t="s">
        <v>52</v>
      </c>
      <c r="AW53" s="90" t="s">
        <v>52</v>
      </c>
      <c r="AY53" s="56"/>
      <c r="AZ53" s="57"/>
      <c r="BA53" s="56"/>
      <c r="BB53" s="58"/>
      <c r="BC53" s="58"/>
    </row>
    <row r="54" spans="1:55" s="55" customFormat="1" ht="15" x14ac:dyDescent="0.25">
      <c r="A54" s="194" t="s">
        <v>528</v>
      </c>
      <c r="B54" s="222"/>
      <c r="C54" s="112" t="s">
        <v>320</v>
      </c>
      <c r="D54" s="113" t="s">
        <v>60</v>
      </c>
      <c r="E54" s="113" t="s">
        <v>271</v>
      </c>
      <c r="F54" s="113" t="s">
        <v>77</v>
      </c>
      <c r="G54" s="113">
        <v>6</v>
      </c>
      <c r="H54" s="113">
        <v>2</v>
      </c>
      <c r="I54" s="114" t="s">
        <v>121</v>
      </c>
      <c r="J54" s="115">
        <v>0.2</v>
      </c>
      <c r="K54" s="114" t="s">
        <v>129</v>
      </c>
      <c r="L54" s="116" t="s">
        <v>131</v>
      </c>
      <c r="M54" s="115">
        <v>0.6</v>
      </c>
      <c r="N54" s="197">
        <v>0</v>
      </c>
      <c r="O54" s="197">
        <v>1</v>
      </c>
      <c r="P54" s="198"/>
      <c r="Q54" s="117"/>
      <c r="R54" s="118"/>
      <c r="S54" s="114" t="s">
        <v>136</v>
      </c>
      <c r="T54" s="119">
        <v>0.2</v>
      </c>
      <c r="U54" s="114" t="s">
        <v>129</v>
      </c>
      <c r="V54" s="116" t="s">
        <v>131</v>
      </c>
      <c r="W54" s="119">
        <v>0.6</v>
      </c>
      <c r="X54" s="199">
        <v>0</v>
      </c>
      <c r="Y54" s="197">
        <v>1</v>
      </c>
      <c r="Z54" s="200"/>
      <c r="AA54" s="120">
        <v>30</v>
      </c>
      <c r="AB54" s="122"/>
      <c r="AC54" s="122">
        <v>30</v>
      </c>
      <c r="AD54" s="121"/>
      <c r="AE54" s="120"/>
      <c r="AF54" s="201"/>
      <c r="AG54" s="201"/>
      <c r="AH54" s="201"/>
      <c r="AI54" s="201"/>
      <c r="AJ54" s="201"/>
      <c r="AK54" s="201"/>
      <c r="AL54" s="201"/>
      <c r="AM54" s="201"/>
      <c r="AN54" s="201"/>
      <c r="AO54" s="122"/>
      <c r="AP54" s="122"/>
      <c r="AQ54" s="122"/>
      <c r="AR54" s="122"/>
      <c r="AS54" s="122"/>
      <c r="AT54" s="122" t="s">
        <v>60</v>
      </c>
      <c r="AU54" s="122" t="s">
        <v>52</v>
      </c>
      <c r="AV54" s="122"/>
      <c r="AW54" s="121" t="s">
        <v>52</v>
      </c>
      <c r="AY54" s="56">
        <f>SUM(AA54:AD54)</f>
        <v>60</v>
      </c>
      <c r="AZ54" s="57">
        <f>AY54/G54</f>
        <v>10</v>
      </c>
      <c r="BA54" s="56"/>
      <c r="BB54" s="58">
        <f>J54+J55+M54</f>
        <v>1</v>
      </c>
      <c r="BC54" s="58">
        <f>T54+T55+W54</f>
        <v>1</v>
      </c>
    </row>
    <row r="55" spans="1:55" s="55" customFormat="1" x14ac:dyDescent="0.25">
      <c r="A55" s="185"/>
      <c r="B55" s="186"/>
      <c r="C55" s="224"/>
      <c r="D55" s="35"/>
      <c r="E55" s="35"/>
      <c r="F55" s="35"/>
      <c r="G55" s="35"/>
      <c r="H55" s="35"/>
      <c r="I55" s="38" t="s">
        <v>22</v>
      </c>
      <c r="J55" s="206">
        <v>0.2</v>
      </c>
      <c r="K55" s="38"/>
      <c r="L55" s="205"/>
      <c r="M55" s="206"/>
      <c r="N55" s="48">
        <v>0</v>
      </c>
      <c r="O55" s="48"/>
      <c r="P55" s="43"/>
      <c r="Q55" s="225"/>
      <c r="R55" s="226"/>
      <c r="S55" s="38" t="s">
        <v>136</v>
      </c>
      <c r="T55" s="46">
        <v>0.2</v>
      </c>
      <c r="U55" s="38"/>
      <c r="V55" s="205"/>
      <c r="W55" s="46"/>
      <c r="X55" s="47">
        <v>0</v>
      </c>
      <c r="Y55" s="48"/>
      <c r="Z55" s="49"/>
      <c r="AA55" s="54"/>
      <c r="AB55" s="52"/>
      <c r="AC55" s="52"/>
      <c r="AD55" s="53"/>
      <c r="AE55" s="54"/>
      <c r="AF55" s="184"/>
      <c r="AG55" s="184"/>
      <c r="AH55" s="184"/>
      <c r="AI55" s="184"/>
      <c r="AJ55" s="184"/>
      <c r="AK55" s="184"/>
      <c r="AL55" s="184"/>
      <c r="AM55" s="184"/>
      <c r="AN55" s="184"/>
      <c r="AO55" s="52"/>
      <c r="AP55" s="52"/>
      <c r="AQ55" s="52"/>
      <c r="AR55" s="52"/>
      <c r="AS55" s="52"/>
      <c r="AT55" s="52" t="s">
        <v>60</v>
      </c>
      <c r="AU55" s="52" t="s">
        <v>52</v>
      </c>
      <c r="AV55" s="52"/>
      <c r="AW55" s="53" t="s">
        <v>52</v>
      </c>
      <c r="AY55" s="56"/>
      <c r="AZ55" s="57"/>
      <c r="BA55" s="56"/>
      <c r="BB55" s="58"/>
      <c r="BC55" s="58"/>
    </row>
    <row r="56" spans="1:55" s="55" customFormat="1" ht="15" x14ac:dyDescent="0.25">
      <c r="A56" s="194" t="s">
        <v>690</v>
      </c>
      <c r="B56" s="222"/>
      <c r="C56" s="112" t="s">
        <v>321</v>
      </c>
      <c r="D56" s="113"/>
      <c r="E56" s="113" t="s">
        <v>272</v>
      </c>
      <c r="F56" s="113" t="s">
        <v>52</v>
      </c>
      <c r="G56" s="113">
        <v>6</v>
      </c>
      <c r="H56" s="113">
        <v>2</v>
      </c>
      <c r="I56" s="114" t="s">
        <v>121</v>
      </c>
      <c r="J56" s="115">
        <v>0.2</v>
      </c>
      <c r="K56" s="114" t="s">
        <v>129</v>
      </c>
      <c r="L56" s="116" t="s">
        <v>131</v>
      </c>
      <c r="M56" s="115">
        <v>0.6</v>
      </c>
      <c r="N56" s="197"/>
      <c r="O56" s="197"/>
      <c r="P56" s="198" t="s">
        <v>60</v>
      </c>
      <c r="Q56" s="117"/>
      <c r="R56" s="118"/>
      <c r="S56" s="114" t="s">
        <v>136</v>
      </c>
      <c r="T56" s="119">
        <v>0.2</v>
      </c>
      <c r="U56" s="114" t="s">
        <v>129</v>
      </c>
      <c r="V56" s="116" t="s">
        <v>131</v>
      </c>
      <c r="W56" s="119">
        <v>0.6</v>
      </c>
      <c r="X56" s="199"/>
      <c r="Y56" s="197"/>
      <c r="Z56" s="200" t="s">
        <v>60</v>
      </c>
      <c r="AA56" s="120">
        <v>15</v>
      </c>
      <c r="AB56" s="122"/>
      <c r="AC56" s="122">
        <v>30</v>
      </c>
      <c r="AD56" s="121">
        <v>15</v>
      </c>
      <c r="AE56" s="120"/>
      <c r="AF56" s="201"/>
      <c r="AG56" s="201"/>
      <c r="AH56" s="201"/>
      <c r="AI56" s="201"/>
      <c r="AJ56" s="201"/>
      <c r="AK56" s="201"/>
      <c r="AL56" s="201"/>
      <c r="AM56" s="201"/>
      <c r="AN56" s="201"/>
      <c r="AO56" s="122"/>
      <c r="AP56" s="122"/>
      <c r="AQ56" s="122"/>
      <c r="AR56" s="122"/>
      <c r="AS56" s="122"/>
      <c r="AT56" s="122"/>
      <c r="AU56" s="122"/>
      <c r="AV56" s="122"/>
      <c r="AW56" s="121" t="s">
        <v>52</v>
      </c>
      <c r="AY56" s="56">
        <f>SUM(AA56:AD56)</f>
        <v>60</v>
      </c>
      <c r="AZ56" s="57">
        <f>AY56/G56</f>
        <v>10</v>
      </c>
      <c r="BA56" s="56"/>
      <c r="BB56" s="58">
        <f>J56+J57+M56</f>
        <v>1</v>
      </c>
      <c r="BC56" s="58">
        <f>T56+T57+W56</f>
        <v>1</v>
      </c>
    </row>
    <row r="57" spans="1:55" s="55" customFormat="1" x14ac:dyDescent="0.25">
      <c r="A57" s="185"/>
      <c r="B57" s="186"/>
      <c r="C57" s="203"/>
      <c r="D57" s="204"/>
      <c r="E57" s="204"/>
      <c r="F57" s="204"/>
      <c r="G57" s="204"/>
      <c r="H57" s="204"/>
      <c r="I57" s="214" t="s">
        <v>121</v>
      </c>
      <c r="J57" s="216">
        <v>0.2</v>
      </c>
      <c r="K57" s="214"/>
      <c r="L57" s="215"/>
      <c r="M57" s="216"/>
      <c r="N57" s="217"/>
      <c r="O57" s="217"/>
      <c r="P57" s="208"/>
      <c r="Q57" s="218"/>
      <c r="R57" s="219"/>
      <c r="S57" s="214" t="s">
        <v>136</v>
      </c>
      <c r="T57" s="220">
        <v>0.2</v>
      </c>
      <c r="U57" s="214"/>
      <c r="V57" s="215"/>
      <c r="W57" s="220"/>
      <c r="X57" s="221"/>
      <c r="Y57" s="217"/>
      <c r="Z57" s="213"/>
      <c r="AA57" s="88"/>
      <c r="AB57" s="89"/>
      <c r="AC57" s="89"/>
      <c r="AD57" s="90"/>
      <c r="AE57" s="88"/>
      <c r="AF57" s="210"/>
      <c r="AG57" s="210"/>
      <c r="AH57" s="210"/>
      <c r="AI57" s="210"/>
      <c r="AJ57" s="210"/>
      <c r="AK57" s="210"/>
      <c r="AL57" s="210"/>
      <c r="AM57" s="210"/>
      <c r="AN57" s="210"/>
      <c r="AO57" s="89"/>
      <c r="AP57" s="89"/>
      <c r="AQ57" s="89"/>
      <c r="AR57" s="89"/>
      <c r="AS57" s="89"/>
      <c r="AT57" s="89"/>
      <c r="AU57" s="89"/>
      <c r="AV57" s="89"/>
      <c r="AW57" s="90" t="s">
        <v>52</v>
      </c>
      <c r="AY57" s="56"/>
      <c r="AZ57" s="57"/>
      <c r="BA57" s="56"/>
      <c r="BB57" s="58"/>
      <c r="BC57" s="58"/>
    </row>
    <row r="58" spans="1:55" s="55" customFormat="1" ht="15" x14ac:dyDescent="0.25">
      <c r="A58" s="194" t="s">
        <v>529</v>
      </c>
      <c r="B58" s="222"/>
      <c r="C58" s="112" t="s">
        <v>322</v>
      </c>
      <c r="D58" s="113" t="s">
        <v>60</v>
      </c>
      <c r="E58" s="113" t="s">
        <v>273</v>
      </c>
      <c r="F58" s="113" t="s">
        <v>52</v>
      </c>
      <c r="G58" s="113">
        <v>3</v>
      </c>
      <c r="H58" s="113">
        <v>1</v>
      </c>
      <c r="I58" s="114" t="s">
        <v>22</v>
      </c>
      <c r="J58" s="115">
        <v>0.4</v>
      </c>
      <c r="K58" s="114" t="s">
        <v>129</v>
      </c>
      <c r="L58" s="116" t="s">
        <v>131</v>
      </c>
      <c r="M58" s="115">
        <v>0.4</v>
      </c>
      <c r="N58" s="197"/>
      <c r="O58" s="197"/>
      <c r="P58" s="198" t="s">
        <v>60</v>
      </c>
      <c r="Q58" s="117"/>
      <c r="R58" s="118"/>
      <c r="S58" s="114" t="s">
        <v>136</v>
      </c>
      <c r="T58" s="119">
        <v>0.4</v>
      </c>
      <c r="U58" s="114" t="s">
        <v>129</v>
      </c>
      <c r="V58" s="116" t="s">
        <v>131</v>
      </c>
      <c r="W58" s="119">
        <v>0.4</v>
      </c>
      <c r="X58" s="199"/>
      <c r="Y58" s="197"/>
      <c r="Z58" s="200" t="s">
        <v>60</v>
      </c>
      <c r="AA58" s="120"/>
      <c r="AB58" s="122">
        <v>15</v>
      </c>
      <c r="AC58" s="122"/>
      <c r="AD58" s="121">
        <v>15</v>
      </c>
      <c r="AE58" s="120"/>
      <c r="AF58" s="201"/>
      <c r="AG58" s="201"/>
      <c r="AH58" s="201"/>
      <c r="AI58" s="201"/>
      <c r="AJ58" s="201"/>
      <c r="AK58" s="201"/>
      <c r="AL58" s="201"/>
      <c r="AM58" s="201"/>
      <c r="AN58" s="201"/>
      <c r="AO58" s="122"/>
      <c r="AP58" s="122"/>
      <c r="AQ58" s="122"/>
      <c r="AR58" s="122"/>
      <c r="AS58" s="122"/>
      <c r="AT58" s="122"/>
      <c r="AU58" s="122" t="s">
        <v>52</v>
      </c>
      <c r="AV58" s="122" t="s">
        <v>52</v>
      </c>
      <c r="AW58" s="121" t="s">
        <v>52</v>
      </c>
      <c r="AY58" s="56">
        <f>SUM(AA58:AD58)</f>
        <v>30</v>
      </c>
      <c r="AZ58" s="57">
        <f>AY58/G58</f>
        <v>10</v>
      </c>
      <c r="BA58" s="56"/>
      <c r="BB58" s="58">
        <f>J58+J59+M58</f>
        <v>1</v>
      </c>
      <c r="BC58" s="58">
        <f>T58+T59+W58</f>
        <v>1</v>
      </c>
    </row>
    <row r="59" spans="1:55" s="55" customFormat="1" x14ac:dyDescent="0.25">
      <c r="A59" s="185"/>
      <c r="B59" s="186"/>
      <c r="C59" s="203"/>
      <c r="D59" s="204"/>
      <c r="E59" s="204"/>
      <c r="F59" s="204"/>
      <c r="G59" s="204"/>
      <c r="H59" s="204"/>
      <c r="I59" s="214" t="s">
        <v>121</v>
      </c>
      <c r="J59" s="216">
        <v>0.2</v>
      </c>
      <c r="K59" s="214"/>
      <c r="L59" s="215"/>
      <c r="M59" s="216"/>
      <c r="N59" s="217"/>
      <c r="O59" s="217"/>
      <c r="P59" s="208"/>
      <c r="Q59" s="218"/>
      <c r="R59" s="219"/>
      <c r="S59" s="214" t="s">
        <v>136</v>
      </c>
      <c r="T59" s="220">
        <v>0.2</v>
      </c>
      <c r="U59" s="214"/>
      <c r="V59" s="215"/>
      <c r="W59" s="220"/>
      <c r="X59" s="221"/>
      <c r="Y59" s="217"/>
      <c r="Z59" s="213"/>
      <c r="AA59" s="88"/>
      <c r="AB59" s="89"/>
      <c r="AC59" s="89"/>
      <c r="AD59" s="90"/>
      <c r="AE59" s="88"/>
      <c r="AF59" s="210"/>
      <c r="AG59" s="210"/>
      <c r="AH59" s="210"/>
      <c r="AI59" s="210"/>
      <c r="AJ59" s="210"/>
      <c r="AK59" s="210"/>
      <c r="AL59" s="210"/>
      <c r="AM59" s="210"/>
      <c r="AN59" s="210"/>
      <c r="AO59" s="89"/>
      <c r="AP59" s="89"/>
      <c r="AQ59" s="89"/>
      <c r="AR59" s="89"/>
      <c r="AS59" s="89"/>
      <c r="AT59" s="89"/>
      <c r="AU59" s="89" t="s">
        <v>52</v>
      </c>
      <c r="AV59" s="89" t="s">
        <v>52</v>
      </c>
      <c r="AW59" s="90" t="s">
        <v>52</v>
      </c>
      <c r="AY59" s="56"/>
      <c r="AZ59" s="57"/>
      <c r="BA59" s="56"/>
      <c r="BB59" s="58"/>
      <c r="BC59" s="58"/>
    </row>
    <row r="60" spans="1:55" s="55" customFormat="1" ht="15" x14ac:dyDescent="0.25">
      <c r="A60" s="194" t="s">
        <v>528</v>
      </c>
      <c r="B60" s="222"/>
      <c r="C60" s="112" t="s">
        <v>323</v>
      </c>
      <c r="D60" s="113"/>
      <c r="E60" s="113" t="s">
        <v>274</v>
      </c>
      <c r="F60" s="113" t="s">
        <v>77</v>
      </c>
      <c r="G60" s="113">
        <v>6</v>
      </c>
      <c r="H60" s="113">
        <v>2</v>
      </c>
      <c r="I60" s="114" t="s">
        <v>121</v>
      </c>
      <c r="J60" s="115">
        <v>0.2</v>
      </c>
      <c r="K60" s="114" t="s">
        <v>129</v>
      </c>
      <c r="L60" s="116" t="s">
        <v>131</v>
      </c>
      <c r="M60" s="115">
        <v>0.6</v>
      </c>
      <c r="N60" s="197">
        <v>0</v>
      </c>
      <c r="O60" s="197">
        <v>1</v>
      </c>
      <c r="P60" s="198"/>
      <c r="Q60" s="117"/>
      <c r="R60" s="118"/>
      <c r="S60" s="114" t="s">
        <v>136</v>
      </c>
      <c r="T60" s="119">
        <v>0.2</v>
      </c>
      <c r="U60" s="114" t="s">
        <v>129</v>
      </c>
      <c r="V60" s="116" t="s">
        <v>131</v>
      </c>
      <c r="W60" s="119">
        <v>0.6</v>
      </c>
      <c r="X60" s="199">
        <v>0</v>
      </c>
      <c r="Y60" s="197">
        <v>1</v>
      </c>
      <c r="Z60" s="200"/>
      <c r="AA60" s="120">
        <v>30</v>
      </c>
      <c r="AB60" s="122"/>
      <c r="AC60" s="122">
        <v>30</v>
      </c>
      <c r="AD60" s="121"/>
      <c r="AE60" s="120"/>
      <c r="AF60" s="201"/>
      <c r="AG60" s="201"/>
      <c r="AH60" s="201"/>
      <c r="AI60" s="201"/>
      <c r="AJ60" s="201"/>
      <c r="AK60" s="201"/>
      <c r="AL60" s="201"/>
      <c r="AM60" s="201"/>
      <c r="AN60" s="201"/>
      <c r="AO60" s="122"/>
      <c r="AP60" s="122"/>
      <c r="AQ60" s="122"/>
      <c r="AR60" s="122"/>
      <c r="AS60" s="122"/>
      <c r="AT60" s="122"/>
      <c r="AU60" s="122"/>
      <c r="AV60" s="122" t="s">
        <v>52</v>
      </c>
      <c r="AW60" s="121"/>
      <c r="AY60" s="56">
        <f>SUM(AA60:AD60)</f>
        <v>60</v>
      </c>
      <c r="AZ60" s="57">
        <f>AY60/G60</f>
        <v>10</v>
      </c>
      <c r="BA60" s="56"/>
      <c r="BB60" s="58">
        <f>J60+J61+M60</f>
        <v>1</v>
      </c>
      <c r="BC60" s="58">
        <f>T60+T61+W60</f>
        <v>1</v>
      </c>
    </row>
    <row r="61" spans="1:55" s="55" customFormat="1" x14ac:dyDescent="0.25">
      <c r="A61" s="185"/>
      <c r="B61" s="186"/>
      <c r="C61" s="203"/>
      <c r="D61" s="204"/>
      <c r="E61" s="204"/>
      <c r="F61" s="204"/>
      <c r="G61" s="204"/>
      <c r="H61" s="204"/>
      <c r="I61" s="214" t="s">
        <v>22</v>
      </c>
      <c r="J61" s="216">
        <v>0.2</v>
      </c>
      <c r="K61" s="214"/>
      <c r="L61" s="215"/>
      <c r="M61" s="216"/>
      <c r="N61" s="217">
        <v>0</v>
      </c>
      <c r="O61" s="217"/>
      <c r="P61" s="208"/>
      <c r="Q61" s="218"/>
      <c r="R61" s="219"/>
      <c r="S61" s="214" t="s">
        <v>136</v>
      </c>
      <c r="T61" s="220">
        <v>0.2</v>
      </c>
      <c r="U61" s="214"/>
      <c r="V61" s="215"/>
      <c r="W61" s="220"/>
      <c r="X61" s="221">
        <v>0</v>
      </c>
      <c r="Y61" s="217"/>
      <c r="Z61" s="213"/>
      <c r="AA61" s="88"/>
      <c r="AB61" s="89"/>
      <c r="AC61" s="89"/>
      <c r="AD61" s="90"/>
      <c r="AE61" s="88"/>
      <c r="AF61" s="210"/>
      <c r="AG61" s="210"/>
      <c r="AH61" s="210"/>
      <c r="AI61" s="210"/>
      <c r="AJ61" s="210"/>
      <c r="AK61" s="210"/>
      <c r="AL61" s="210"/>
      <c r="AM61" s="210"/>
      <c r="AN61" s="210"/>
      <c r="AO61" s="89"/>
      <c r="AP61" s="89"/>
      <c r="AQ61" s="89"/>
      <c r="AR61" s="89"/>
      <c r="AS61" s="89"/>
      <c r="AT61" s="89"/>
      <c r="AU61" s="89"/>
      <c r="AV61" s="89" t="s">
        <v>52</v>
      </c>
      <c r="AW61" s="90"/>
      <c r="AY61" s="56"/>
      <c r="AZ61" s="57"/>
      <c r="BA61" s="56"/>
      <c r="BB61" s="58"/>
      <c r="BC61" s="58"/>
    </row>
    <row r="62" spans="1:55" s="55" customFormat="1" ht="15" x14ac:dyDescent="0.25">
      <c r="A62" s="194" t="s">
        <v>530</v>
      </c>
      <c r="B62" s="222"/>
      <c r="C62" s="112" t="s">
        <v>324</v>
      </c>
      <c r="D62" s="113" t="s">
        <v>60</v>
      </c>
      <c r="E62" s="113" t="s">
        <v>275</v>
      </c>
      <c r="F62" s="113" t="s">
        <v>52</v>
      </c>
      <c r="G62" s="113">
        <v>6</v>
      </c>
      <c r="H62" s="113">
        <v>2</v>
      </c>
      <c r="I62" s="114" t="s">
        <v>121</v>
      </c>
      <c r="J62" s="115">
        <v>0.25</v>
      </c>
      <c r="K62" s="114" t="s">
        <v>129</v>
      </c>
      <c r="L62" s="116" t="s">
        <v>131</v>
      </c>
      <c r="M62" s="115">
        <v>0.5</v>
      </c>
      <c r="N62" s="197">
        <v>0</v>
      </c>
      <c r="O62" s="197">
        <v>1</v>
      </c>
      <c r="P62" s="198"/>
      <c r="Q62" s="117"/>
      <c r="R62" s="118"/>
      <c r="S62" s="114" t="s">
        <v>136</v>
      </c>
      <c r="T62" s="119">
        <v>0.25</v>
      </c>
      <c r="U62" s="114" t="s">
        <v>129</v>
      </c>
      <c r="V62" s="116" t="s">
        <v>131</v>
      </c>
      <c r="W62" s="119">
        <v>0.5</v>
      </c>
      <c r="X62" s="199">
        <v>0</v>
      </c>
      <c r="Y62" s="197">
        <v>1</v>
      </c>
      <c r="Z62" s="200"/>
      <c r="AA62" s="120">
        <v>23.5</v>
      </c>
      <c r="AB62" s="122"/>
      <c r="AC62" s="122">
        <v>39</v>
      </c>
      <c r="AD62" s="121"/>
      <c r="AE62" s="120"/>
      <c r="AF62" s="201"/>
      <c r="AG62" s="201"/>
      <c r="AH62" s="201"/>
      <c r="AI62" s="201"/>
      <c r="AJ62" s="201"/>
      <c r="AK62" s="201"/>
      <c r="AL62" s="201"/>
      <c r="AM62" s="201"/>
      <c r="AN62" s="201"/>
      <c r="AO62" s="122"/>
      <c r="AP62" s="122"/>
      <c r="AQ62" s="122"/>
      <c r="AR62" s="122"/>
      <c r="AS62" s="122"/>
      <c r="AT62" s="122" t="s">
        <v>52</v>
      </c>
      <c r="AU62" s="122" t="s">
        <v>52</v>
      </c>
      <c r="AV62" s="122" t="s">
        <v>52</v>
      </c>
      <c r="AW62" s="121"/>
      <c r="AY62" s="56">
        <f>SUM(AA62:AD62)</f>
        <v>62.5</v>
      </c>
      <c r="AZ62" s="57">
        <f>AY62/G62</f>
        <v>10.416666666666666</v>
      </c>
      <c r="BA62" s="56"/>
      <c r="BB62" s="58">
        <f>J62+J63+M62</f>
        <v>1</v>
      </c>
      <c r="BC62" s="58">
        <f>T62+T63+W62</f>
        <v>1</v>
      </c>
    </row>
    <row r="63" spans="1:55" s="55" customFormat="1" x14ac:dyDescent="0.25">
      <c r="A63" s="185"/>
      <c r="B63" s="186"/>
      <c r="C63" s="203"/>
      <c r="D63" s="204"/>
      <c r="E63" s="204"/>
      <c r="F63" s="204"/>
      <c r="G63" s="204"/>
      <c r="H63" s="204"/>
      <c r="I63" s="214" t="s">
        <v>121</v>
      </c>
      <c r="J63" s="216">
        <v>0.25</v>
      </c>
      <c r="K63" s="214"/>
      <c r="L63" s="215"/>
      <c r="M63" s="216"/>
      <c r="N63" s="217">
        <v>0</v>
      </c>
      <c r="O63" s="217"/>
      <c r="P63" s="208"/>
      <c r="Q63" s="218"/>
      <c r="R63" s="219"/>
      <c r="S63" s="214" t="s">
        <v>136</v>
      </c>
      <c r="T63" s="220">
        <v>0.25</v>
      </c>
      <c r="U63" s="214"/>
      <c r="V63" s="215"/>
      <c r="W63" s="220"/>
      <c r="X63" s="221">
        <v>0</v>
      </c>
      <c r="Y63" s="217"/>
      <c r="Z63" s="213"/>
      <c r="AA63" s="88"/>
      <c r="AB63" s="89"/>
      <c r="AC63" s="89"/>
      <c r="AD63" s="90"/>
      <c r="AE63" s="88"/>
      <c r="AF63" s="210"/>
      <c r="AG63" s="210"/>
      <c r="AH63" s="210"/>
      <c r="AI63" s="210"/>
      <c r="AJ63" s="210"/>
      <c r="AK63" s="210"/>
      <c r="AL63" s="210"/>
      <c r="AM63" s="210"/>
      <c r="AN63" s="210"/>
      <c r="AO63" s="89"/>
      <c r="AP63" s="89"/>
      <c r="AQ63" s="89"/>
      <c r="AR63" s="89"/>
      <c r="AS63" s="89"/>
      <c r="AT63" s="89" t="s">
        <v>52</v>
      </c>
      <c r="AU63" s="89" t="s">
        <v>52</v>
      </c>
      <c r="AV63" s="89" t="s">
        <v>52</v>
      </c>
      <c r="AW63" s="90"/>
      <c r="AY63" s="56"/>
      <c r="AZ63" s="57"/>
      <c r="BA63" s="56"/>
      <c r="BB63" s="58"/>
      <c r="BC63" s="58"/>
    </row>
    <row r="64" spans="1:55" s="55" customFormat="1" x14ac:dyDescent="0.25">
      <c r="A64" s="241" t="s">
        <v>531</v>
      </c>
      <c r="B64" s="111" t="s">
        <v>627</v>
      </c>
      <c r="C64" s="112" t="s">
        <v>325</v>
      </c>
      <c r="D64" s="113" t="s">
        <v>60</v>
      </c>
      <c r="E64" s="113" t="s">
        <v>276</v>
      </c>
      <c r="F64" s="113" t="s">
        <v>52</v>
      </c>
      <c r="G64" s="113">
        <v>6</v>
      </c>
      <c r="H64" s="113">
        <v>2</v>
      </c>
      <c r="I64" s="114" t="s">
        <v>121</v>
      </c>
      <c r="J64" s="115">
        <v>0.25</v>
      </c>
      <c r="K64" s="114" t="s">
        <v>129</v>
      </c>
      <c r="L64" s="116" t="s">
        <v>131</v>
      </c>
      <c r="M64" s="115">
        <v>0.5</v>
      </c>
      <c r="N64" s="197">
        <v>0</v>
      </c>
      <c r="O64" s="197">
        <v>1</v>
      </c>
      <c r="P64" s="198"/>
      <c r="Q64" s="117"/>
      <c r="R64" s="118"/>
      <c r="S64" s="114" t="s">
        <v>136</v>
      </c>
      <c r="T64" s="119">
        <v>0.25</v>
      </c>
      <c r="U64" s="114" t="s">
        <v>129</v>
      </c>
      <c r="V64" s="116" t="s">
        <v>131</v>
      </c>
      <c r="W64" s="119">
        <v>0.5</v>
      </c>
      <c r="X64" s="199">
        <v>0</v>
      </c>
      <c r="Y64" s="197">
        <v>1</v>
      </c>
      <c r="Z64" s="200"/>
      <c r="AA64" s="120">
        <v>24</v>
      </c>
      <c r="AB64" s="122"/>
      <c r="AC64" s="122">
        <v>36</v>
      </c>
      <c r="AD64" s="121"/>
      <c r="AE64" s="120"/>
      <c r="AF64" s="201"/>
      <c r="AG64" s="201"/>
      <c r="AH64" s="201"/>
      <c r="AI64" s="201"/>
      <c r="AJ64" s="201"/>
      <c r="AK64" s="201"/>
      <c r="AL64" s="201"/>
      <c r="AM64" s="201"/>
      <c r="AN64" s="201"/>
      <c r="AO64" s="122"/>
      <c r="AP64" s="122"/>
      <c r="AQ64" s="122"/>
      <c r="AR64" s="122"/>
      <c r="AS64" s="122"/>
      <c r="AT64" s="122" t="s">
        <v>52</v>
      </c>
      <c r="AU64" s="122" t="s">
        <v>52</v>
      </c>
      <c r="AV64" s="122"/>
      <c r="AW64" s="121"/>
      <c r="AY64" s="56">
        <f>SUM(AA64:AD64)</f>
        <v>60</v>
      </c>
      <c r="AZ64" s="57">
        <f>AY64/G64</f>
        <v>10</v>
      </c>
      <c r="BA64" s="56"/>
      <c r="BB64" s="58">
        <f>J64+J65+M64</f>
        <v>1</v>
      </c>
      <c r="BC64" s="58">
        <f>T64+T65+W64</f>
        <v>1</v>
      </c>
    </row>
    <row r="65" spans="1:55" s="55" customFormat="1" x14ac:dyDescent="0.25">
      <c r="A65" s="185"/>
      <c r="B65" s="202"/>
      <c r="C65" s="203"/>
      <c r="D65" s="204"/>
      <c r="E65" s="204"/>
      <c r="F65" s="204"/>
      <c r="G65" s="204"/>
      <c r="H65" s="204"/>
      <c r="I65" s="214" t="s">
        <v>121</v>
      </c>
      <c r="J65" s="216">
        <v>0.25</v>
      </c>
      <c r="K65" s="214"/>
      <c r="L65" s="215"/>
      <c r="M65" s="216"/>
      <c r="N65" s="217">
        <v>0</v>
      </c>
      <c r="O65" s="217"/>
      <c r="P65" s="208"/>
      <c r="Q65" s="218"/>
      <c r="R65" s="219"/>
      <c r="S65" s="214" t="s">
        <v>136</v>
      </c>
      <c r="T65" s="220">
        <v>0.25</v>
      </c>
      <c r="U65" s="214"/>
      <c r="V65" s="215"/>
      <c r="W65" s="220"/>
      <c r="X65" s="221">
        <v>0</v>
      </c>
      <c r="Y65" s="217"/>
      <c r="Z65" s="213"/>
      <c r="AA65" s="88"/>
      <c r="AB65" s="89"/>
      <c r="AC65" s="89"/>
      <c r="AD65" s="90"/>
      <c r="AE65" s="88"/>
      <c r="AF65" s="210"/>
      <c r="AG65" s="210"/>
      <c r="AH65" s="210"/>
      <c r="AI65" s="210"/>
      <c r="AJ65" s="210"/>
      <c r="AK65" s="210"/>
      <c r="AL65" s="210"/>
      <c r="AM65" s="210"/>
      <c r="AN65" s="210"/>
      <c r="AO65" s="89"/>
      <c r="AP65" s="89"/>
      <c r="AQ65" s="89"/>
      <c r="AR65" s="89"/>
      <c r="AS65" s="89"/>
      <c r="AT65" s="89" t="s">
        <v>52</v>
      </c>
      <c r="AU65" s="89" t="s">
        <v>52</v>
      </c>
      <c r="AV65" s="89"/>
      <c r="AW65" s="90"/>
      <c r="AY65" s="56"/>
      <c r="AZ65" s="57"/>
      <c r="BA65" s="56"/>
      <c r="BB65" s="58"/>
      <c r="BC65" s="58"/>
    </row>
    <row r="66" spans="1:55" s="55" customFormat="1" x14ac:dyDescent="0.25">
      <c r="A66" s="194" t="s">
        <v>532</v>
      </c>
      <c r="B66" s="111" t="s">
        <v>627</v>
      </c>
      <c r="C66" s="112" t="s">
        <v>326</v>
      </c>
      <c r="D66" s="113"/>
      <c r="E66" s="113" t="s">
        <v>277</v>
      </c>
      <c r="F66" s="113" t="s">
        <v>52</v>
      </c>
      <c r="G66" s="113">
        <v>6</v>
      </c>
      <c r="H66" s="113">
        <v>2</v>
      </c>
      <c r="I66" s="114" t="s">
        <v>121</v>
      </c>
      <c r="J66" s="115">
        <v>0.25</v>
      </c>
      <c r="K66" s="114" t="s">
        <v>129</v>
      </c>
      <c r="L66" s="116" t="s">
        <v>131</v>
      </c>
      <c r="M66" s="115">
        <v>0.5</v>
      </c>
      <c r="N66" s="197">
        <v>0</v>
      </c>
      <c r="O66" s="197">
        <v>1</v>
      </c>
      <c r="P66" s="198"/>
      <c r="Q66" s="117"/>
      <c r="R66" s="118"/>
      <c r="S66" s="114" t="s">
        <v>136</v>
      </c>
      <c r="T66" s="119">
        <v>0.25</v>
      </c>
      <c r="U66" s="114" t="s">
        <v>129</v>
      </c>
      <c r="V66" s="116" t="s">
        <v>131</v>
      </c>
      <c r="W66" s="119">
        <v>0.5</v>
      </c>
      <c r="X66" s="199">
        <v>0</v>
      </c>
      <c r="Y66" s="197">
        <v>1</v>
      </c>
      <c r="Z66" s="200"/>
      <c r="AA66" s="120">
        <v>21</v>
      </c>
      <c r="AB66" s="122"/>
      <c r="AC66" s="122">
        <v>39</v>
      </c>
      <c r="AD66" s="121"/>
      <c r="AE66" s="120"/>
      <c r="AF66" s="201"/>
      <c r="AG66" s="201"/>
      <c r="AH66" s="201"/>
      <c r="AI66" s="201"/>
      <c r="AJ66" s="201"/>
      <c r="AK66" s="201"/>
      <c r="AL66" s="201"/>
      <c r="AM66" s="201"/>
      <c r="AN66" s="201"/>
      <c r="AO66" s="122"/>
      <c r="AP66" s="122"/>
      <c r="AQ66" s="122"/>
      <c r="AR66" s="122"/>
      <c r="AS66" s="122"/>
      <c r="AT66" s="122" t="s">
        <v>52</v>
      </c>
      <c r="AU66" s="122"/>
      <c r="AV66" s="122"/>
      <c r="AW66" s="121"/>
      <c r="AY66" s="56">
        <f>SUM(AA66:AD66)</f>
        <v>60</v>
      </c>
      <c r="AZ66" s="57">
        <f>AY66/G66</f>
        <v>10</v>
      </c>
      <c r="BA66" s="56"/>
      <c r="BB66" s="58">
        <f>J66+J67+M66</f>
        <v>1</v>
      </c>
      <c r="BC66" s="58">
        <f>T66+T67+W66</f>
        <v>1</v>
      </c>
    </row>
    <row r="67" spans="1:55" s="55" customFormat="1" x14ac:dyDescent="0.25">
      <c r="A67" s="185"/>
      <c r="B67" s="186"/>
      <c r="C67" s="224"/>
      <c r="D67" s="35"/>
      <c r="E67" s="35"/>
      <c r="F67" s="35"/>
      <c r="G67" s="35"/>
      <c r="H67" s="35"/>
      <c r="I67" s="38" t="s">
        <v>121</v>
      </c>
      <c r="J67" s="206">
        <v>0.25</v>
      </c>
      <c r="K67" s="38"/>
      <c r="L67" s="205"/>
      <c r="M67" s="206"/>
      <c r="N67" s="48">
        <v>0</v>
      </c>
      <c r="O67" s="48"/>
      <c r="P67" s="43"/>
      <c r="Q67" s="225"/>
      <c r="R67" s="226"/>
      <c r="S67" s="38" t="s">
        <v>136</v>
      </c>
      <c r="T67" s="46">
        <v>0.25</v>
      </c>
      <c r="U67" s="38"/>
      <c r="V67" s="205"/>
      <c r="W67" s="46"/>
      <c r="X67" s="47">
        <v>0</v>
      </c>
      <c r="Y67" s="48"/>
      <c r="Z67" s="49"/>
      <c r="AA67" s="54"/>
      <c r="AB67" s="52"/>
      <c r="AC67" s="52"/>
      <c r="AD67" s="53"/>
      <c r="AE67" s="54"/>
      <c r="AF67" s="184"/>
      <c r="AG67" s="184"/>
      <c r="AH67" s="184"/>
      <c r="AI67" s="184"/>
      <c r="AJ67" s="184"/>
      <c r="AK67" s="184"/>
      <c r="AL67" s="184"/>
      <c r="AM67" s="184"/>
      <c r="AN67" s="184"/>
      <c r="AO67" s="52"/>
      <c r="AP67" s="52"/>
      <c r="AQ67" s="52"/>
      <c r="AR67" s="52"/>
      <c r="AS67" s="52"/>
      <c r="AT67" s="52" t="s">
        <v>52</v>
      </c>
      <c r="AU67" s="52"/>
      <c r="AV67" s="52"/>
      <c r="AW67" s="53"/>
      <c r="AY67" s="56"/>
      <c r="AZ67" s="57"/>
      <c r="BA67" s="56"/>
      <c r="BB67" s="58"/>
      <c r="BC67" s="58"/>
    </row>
    <row r="68" spans="1:55" s="55" customFormat="1" ht="15" x14ac:dyDescent="0.25">
      <c r="A68" s="194" t="s">
        <v>533</v>
      </c>
      <c r="B68" s="222"/>
      <c r="C68" s="112" t="s">
        <v>327</v>
      </c>
      <c r="D68" s="113" t="s">
        <v>60</v>
      </c>
      <c r="E68" s="113" t="s">
        <v>278</v>
      </c>
      <c r="F68" s="113" t="s">
        <v>52</v>
      </c>
      <c r="G68" s="113">
        <v>6</v>
      </c>
      <c r="H68" s="113">
        <v>2</v>
      </c>
      <c r="I68" s="114" t="s">
        <v>121</v>
      </c>
      <c r="J68" s="115">
        <v>0.3</v>
      </c>
      <c r="K68" s="114" t="s">
        <v>129</v>
      </c>
      <c r="L68" s="116" t="s">
        <v>131</v>
      </c>
      <c r="M68" s="115">
        <v>0.4</v>
      </c>
      <c r="N68" s="197">
        <v>0</v>
      </c>
      <c r="O68" s="197">
        <v>1</v>
      </c>
      <c r="P68" s="198"/>
      <c r="Q68" s="117"/>
      <c r="R68" s="118"/>
      <c r="S68" s="114" t="s">
        <v>136</v>
      </c>
      <c r="T68" s="119">
        <v>0.3</v>
      </c>
      <c r="U68" s="114" t="s">
        <v>129</v>
      </c>
      <c r="V68" s="116" t="s">
        <v>131</v>
      </c>
      <c r="W68" s="119">
        <v>0.4</v>
      </c>
      <c r="X68" s="199">
        <v>0</v>
      </c>
      <c r="Y68" s="197">
        <v>1</v>
      </c>
      <c r="Z68" s="200"/>
      <c r="AA68" s="120">
        <v>24</v>
      </c>
      <c r="AB68" s="122"/>
      <c r="AC68" s="122">
        <v>36</v>
      </c>
      <c r="AD68" s="121"/>
      <c r="AE68" s="120"/>
      <c r="AF68" s="201"/>
      <c r="AG68" s="201"/>
      <c r="AH68" s="201"/>
      <c r="AI68" s="201"/>
      <c r="AJ68" s="201"/>
      <c r="AK68" s="201" t="s">
        <v>52</v>
      </c>
      <c r="AL68" s="201" t="s">
        <v>52</v>
      </c>
      <c r="AM68" s="201"/>
      <c r="AN68" s="201" t="s">
        <v>52</v>
      </c>
      <c r="AO68" s="122"/>
      <c r="AP68" s="122"/>
      <c r="AQ68" s="122"/>
      <c r="AR68" s="122"/>
      <c r="AS68" s="122" t="s">
        <v>52</v>
      </c>
      <c r="AT68" s="122"/>
      <c r="AU68" s="122"/>
      <c r="AV68" s="122"/>
      <c r="AW68" s="121"/>
      <c r="AY68" s="56">
        <f>SUM(AA68:AD68)</f>
        <v>60</v>
      </c>
      <c r="AZ68" s="57">
        <f>AY68/G68</f>
        <v>10</v>
      </c>
      <c r="BA68" s="56"/>
      <c r="BB68" s="58">
        <f>J68+J69+M68</f>
        <v>1</v>
      </c>
      <c r="BC68" s="58">
        <f>T68+T69+W68</f>
        <v>1</v>
      </c>
    </row>
    <row r="69" spans="1:55" s="55" customFormat="1" x14ac:dyDescent="0.25">
      <c r="A69" s="185"/>
      <c r="B69" s="202"/>
      <c r="C69" s="203"/>
      <c r="D69" s="204"/>
      <c r="E69" s="204"/>
      <c r="F69" s="204"/>
      <c r="G69" s="204"/>
      <c r="H69" s="204"/>
      <c r="I69" s="214" t="s">
        <v>121</v>
      </c>
      <c r="J69" s="216">
        <v>0.3</v>
      </c>
      <c r="K69" s="214"/>
      <c r="L69" s="215"/>
      <c r="M69" s="216"/>
      <c r="N69" s="217">
        <v>0</v>
      </c>
      <c r="O69" s="217"/>
      <c r="P69" s="208"/>
      <c r="Q69" s="218"/>
      <c r="R69" s="219"/>
      <c r="S69" s="214" t="s">
        <v>136</v>
      </c>
      <c r="T69" s="220">
        <v>0.3</v>
      </c>
      <c r="U69" s="214"/>
      <c r="V69" s="215"/>
      <c r="W69" s="220"/>
      <c r="X69" s="221">
        <v>0</v>
      </c>
      <c r="Y69" s="217"/>
      <c r="Z69" s="213"/>
      <c r="AA69" s="88"/>
      <c r="AB69" s="89"/>
      <c r="AC69" s="89"/>
      <c r="AD69" s="90"/>
      <c r="AE69" s="88"/>
      <c r="AF69" s="210"/>
      <c r="AG69" s="210"/>
      <c r="AH69" s="210"/>
      <c r="AI69" s="210"/>
      <c r="AJ69" s="210"/>
      <c r="AK69" s="210" t="s">
        <v>52</v>
      </c>
      <c r="AL69" s="210" t="s">
        <v>52</v>
      </c>
      <c r="AM69" s="210"/>
      <c r="AN69" s="210" t="s">
        <v>52</v>
      </c>
      <c r="AO69" s="89"/>
      <c r="AP69" s="89"/>
      <c r="AQ69" s="89"/>
      <c r="AR69" s="89"/>
      <c r="AS69" s="89" t="s">
        <v>52</v>
      </c>
      <c r="AT69" s="89"/>
      <c r="AU69" s="89"/>
      <c r="AV69" s="89"/>
      <c r="AW69" s="90"/>
      <c r="AY69" s="56"/>
      <c r="AZ69" s="57"/>
      <c r="BA69" s="56"/>
      <c r="BB69" s="58"/>
      <c r="BC69" s="58"/>
    </row>
    <row r="70" spans="1:55" s="55" customFormat="1" x14ac:dyDescent="0.25">
      <c r="A70" s="194" t="s">
        <v>534</v>
      </c>
      <c r="B70" s="111" t="s">
        <v>627</v>
      </c>
      <c r="C70" s="112" t="s">
        <v>328</v>
      </c>
      <c r="D70" s="113"/>
      <c r="E70" s="113" t="s">
        <v>279</v>
      </c>
      <c r="F70" s="113" t="s">
        <v>52</v>
      </c>
      <c r="G70" s="113">
        <v>6</v>
      </c>
      <c r="H70" s="113">
        <v>2</v>
      </c>
      <c r="I70" s="114" t="s">
        <v>121</v>
      </c>
      <c r="J70" s="119">
        <v>0.2</v>
      </c>
      <c r="K70" s="114" t="s">
        <v>121</v>
      </c>
      <c r="L70" s="116" t="s">
        <v>131</v>
      </c>
      <c r="M70" s="115">
        <v>0.6</v>
      </c>
      <c r="N70" s="197">
        <v>0</v>
      </c>
      <c r="O70" s="197">
        <v>1</v>
      </c>
      <c r="P70" s="198"/>
      <c r="Q70" s="117"/>
      <c r="R70" s="118"/>
      <c r="S70" s="114" t="s">
        <v>136</v>
      </c>
      <c r="T70" s="119">
        <v>0.2</v>
      </c>
      <c r="U70" s="114" t="s">
        <v>129</v>
      </c>
      <c r="V70" s="116" t="s">
        <v>131</v>
      </c>
      <c r="W70" s="119">
        <v>0.6</v>
      </c>
      <c r="X70" s="199" t="s">
        <v>356</v>
      </c>
      <c r="Y70" s="197">
        <v>1</v>
      </c>
      <c r="Z70" s="200"/>
      <c r="AA70" s="120">
        <v>18</v>
      </c>
      <c r="AB70" s="122"/>
      <c r="AC70" s="122">
        <v>36</v>
      </c>
      <c r="AD70" s="121"/>
      <c r="AE70" s="120"/>
      <c r="AF70" s="201"/>
      <c r="AG70" s="201"/>
      <c r="AH70" s="201"/>
      <c r="AI70" s="201"/>
      <c r="AJ70" s="201" t="s">
        <v>52</v>
      </c>
      <c r="AK70" s="201"/>
      <c r="AL70" s="201"/>
      <c r="AM70" s="201"/>
      <c r="AN70" s="201"/>
      <c r="AO70" s="122"/>
      <c r="AP70" s="122"/>
      <c r="AQ70" s="122"/>
      <c r="AR70" s="122"/>
      <c r="AS70" s="122"/>
      <c r="AT70" s="122"/>
      <c r="AU70" s="122"/>
      <c r="AV70" s="122"/>
      <c r="AW70" s="121"/>
      <c r="AY70" s="56">
        <f>SUM(AA70:AD70)</f>
        <v>54</v>
      </c>
      <c r="AZ70" s="57">
        <f>AY70/G70</f>
        <v>9</v>
      </c>
      <c r="BA70" s="56"/>
      <c r="BB70" s="58">
        <f>J70+J71+M70</f>
        <v>1</v>
      </c>
      <c r="BC70" s="58">
        <f>T70+T71+W70</f>
        <v>1</v>
      </c>
    </row>
    <row r="71" spans="1:55" s="55" customFormat="1" x14ac:dyDescent="0.25">
      <c r="A71" s="185"/>
      <c r="B71" s="202"/>
      <c r="C71" s="228"/>
      <c r="D71" s="79"/>
      <c r="E71" s="79"/>
      <c r="F71" s="79"/>
      <c r="G71" s="79"/>
      <c r="H71" s="79"/>
      <c r="I71" s="81" t="s">
        <v>121</v>
      </c>
      <c r="J71" s="220">
        <v>0.2</v>
      </c>
      <c r="K71" s="81"/>
      <c r="L71" s="229"/>
      <c r="M71" s="82"/>
      <c r="N71" s="207" t="s">
        <v>356</v>
      </c>
      <c r="O71" s="207"/>
      <c r="P71" s="230"/>
      <c r="Q71" s="83"/>
      <c r="R71" s="84"/>
      <c r="S71" s="81" t="s">
        <v>136</v>
      </c>
      <c r="T71" s="220">
        <v>0.2</v>
      </c>
      <c r="U71" s="81"/>
      <c r="V71" s="229"/>
      <c r="W71" s="231"/>
      <c r="X71" s="209" t="s">
        <v>356</v>
      </c>
      <c r="Y71" s="207"/>
      <c r="Z71" s="80"/>
      <c r="AA71" s="85"/>
      <c r="AB71" s="86"/>
      <c r="AC71" s="86"/>
      <c r="AD71" s="87"/>
      <c r="AE71" s="88"/>
      <c r="AF71" s="210"/>
      <c r="AG71" s="210"/>
      <c r="AH71" s="210"/>
      <c r="AI71" s="210"/>
      <c r="AJ71" s="210" t="s">
        <v>52</v>
      </c>
      <c r="AK71" s="210"/>
      <c r="AL71" s="210"/>
      <c r="AM71" s="210"/>
      <c r="AN71" s="210"/>
      <c r="AO71" s="89"/>
      <c r="AP71" s="89"/>
      <c r="AQ71" s="89"/>
      <c r="AR71" s="89"/>
      <c r="AS71" s="89"/>
      <c r="AT71" s="89"/>
      <c r="AU71" s="89"/>
      <c r="AV71" s="89"/>
      <c r="AW71" s="90"/>
      <c r="AY71" s="56"/>
      <c r="AZ71" s="57"/>
      <c r="BA71" s="56"/>
      <c r="BB71" s="58"/>
      <c r="BC71" s="58"/>
    </row>
    <row r="72" spans="1:55" s="55" customFormat="1" x14ac:dyDescent="0.25">
      <c r="A72" s="194" t="s">
        <v>535</v>
      </c>
      <c r="B72" s="111" t="s">
        <v>627</v>
      </c>
      <c r="C72" s="112" t="s">
        <v>329</v>
      </c>
      <c r="D72" s="113" t="s">
        <v>60</v>
      </c>
      <c r="E72" s="113" t="s">
        <v>280</v>
      </c>
      <c r="F72" s="200" t="s">
        <v>52</v>
      </c>
      <c r="G72" s="113">
        <v>6</v>
      </c>
      <c r="H72" s="113">
        <v>2</v>
      </c>
      <c r="I72" s="114" t="s">
        <v>121</v>
      </c>
      <c r="J72" s="115">
        <v>0.3</v>
      </c>
      <c r="K72" s="114" t="s">
        <v>129</v>
      </c>
      <c r="L72" s="116" t="s">
        <v>131</v>
      </c>
      <c r="M72" s="115">
        <v>0.4</v>
      </c>
      <c r="N72" s="197">
        <v>0</v>
      </c>
      <c r="O72" s="197">
        <v>1</v>
      </c>
      <c r="P72" s="198"/>
      <c r="Q72" s="117"/>
      <c r="R72" s="118"/>
      <c r="S72" s="114" t="s">
        <v>136</v>
      </c>
      <c r="T72" s="119">
        <v>0.3</v>
      </c>
      <c r="U72" s="114" t="s">
        <v>129</v>
      </c>
      <c r="V72" s="116" t="s">
        <v>131</v>
      </c>
      <c r="W72" s="119">
        <v>0.4</v>
      </c>
      <c r="X72" s="199">
        <v>0</v>
      </c>
      <c r="Y72" s="197">
        <v>1</v>
      </c>
      <c r="Z72" s="200"/>
      <c r="AA72" s="120">
        <v>24</v>
      </c>
      <c r="AB72" s="122"/>
      <c r="AC72" s="122">
        <v>36</v>
      </c>
      <c r="AD72" s="121"/>
      <c r="AE72" s="120"/>
      <c r="AF72" s="201"/>
      <c r="AG72" s="201"/>
      <c r="AH72" s="201"/>
      <c r="AI72" s="201"/>
      <c r="AJ72" s="201"/>
      <c r="AK72" s="201"/>
      <c r="AL72" s="201"/>
      <c r="AM72" s="201"/>
      <c r="AN72" s="201"/>
      <c r="AO72" s="122" t="s">
        <v>52</v>
      </c>
      <c r="AP72" s="122" t="s">
        <v>52</v>
      </c>
      <c r="AQ72" s="122" t="s">
        <v>52</v>
      </c>
      <c r="AR72" s="122"/>
      <c r="AS72" s="122"/>
      <c r="AT72" s="122"/>
      <c r="AU72" s="122"/>
      <c r="AV72" s="122"/>
      <c r="AW72" s="121"/>
      <c r="AY72" s="56">
        <f>SUM(AA72:AD72)</f>
        <v>60</v>
      </c>
      <c r="AZ72" s="57">
        <f>AY72/G72</f>
        <v>10</v>
      </c>
      <c r="BA72" s="56"/>
      <c r="BB72" s="58">
        <f>J72+J73+M72</f>
        <v>1</v>
      </c>
      <c r="BC72" s="58">
        <f>T72+T73+W72</f>
        <v>1</v>
      </c>
    </row>
    <row r="73" spans="1:55" s="55" customFormat="1" x14ac:dyDescent="0.25">
      <c r="A73" s="185"/>
      <c r="B73" s="202"/>
      <c r="C73" s="203"/>
      <c r="D73" s="204"/>
      <c r="E73" s="204"/>
      <c r="F73" s="213"/>
      <c r="G73" s="204"/>
      <c r="H73" s="204"/>
      <c r="I73" s="214" t="s">
        <v>121</v>
      </c>
      <c r="J73" s="216">
        <v>0.3</v>
      </c>
      <c r="K73" s="214"/>
      <c r="L73" s="215"/>
      <c r="M73" s="216"/>
      <c r="N73" s="217">
        <v>0</v>
      </c>
      <c r="O73" s="217"/>
      <c r="P73" s="208"/>
      <c r="Q73" s="218"/>
      <c r="R73" s="219"/>
      <c r="S73" s="214" t="s">
        <v>136</v>
      </c>
      <c r="T73" s="220">
        <v>0.3</v>
      </c>
      <c r="U73" s="214"/>
      <c r="V73" s="215"/>
      <c r="W73" s="220"/>
      <c r="X73" s="221">
        <v>0</v>
      </c>
      <c r="Y73" s="217"/>
      <c r="Z73" s="213"/>
      <c r="AA73" s="88"/>
      <c r="AB73" s="89"/>
      <c r="AC73" s="89"/>
      <c r="AD73" s="90"/>
      <c r="AE73" s="88"/>
      <c r="AF73" s="210"/>
      <c r="AG73" s="210"/>
      <c r="AH73" s="210"/>
      <c r="AI73" s="210"/>
      <c r="AJ73" s="210"/>
      <c r="AK73" s="210"/>
      <c r="AL73" s="210"/>
      <c r="AM73" s="210"/>
      <c r="AN73" s="210"/>
      <c r="AO73" s="89" t="s">
        <v>52</v>
      </c>
      <c r="AP73" s="89" t="s">
        <v>52</v>
      </c>
      <c r="AQ73" s="89" t="s">
        <v>52</v>
      </c>
      <c r="AR73" s="89"/>
      <c r="AS73" s="89"/>
      <c r="AT73" s="89"/>
      <c r="AU73" s="89"/>
      <c r="AV73" s="89"/>
      <c r="AW73" s="90"/>
      <c r="AY73" s="56"/>
      <c r="AZ73" s="57"/>
      <c r="BA73" s="56"/>
      <c r="BB73" s="58"/>
      <c r="BC73" s="58"/>
    </row>
    <row r="74" spans="1:55" s="55" customFormat="1" x14ac:dyDescent="0.25">
      <c r="A74" s="194" t="s">
        <v>536</v>
      </c>
      <c r="B74" s="111" t="s">
        <v>636</v>
      </c>
      <c r="C74" s="112" t="s">
        <v>330</v>
      </c>
      <c r="D74" s="113" t="s">
        <v>60</v>
      </c>
      <c r="E74" s="113" t="s">
        <v>281</v>
      </c>
      <c r="F74" s="200" t="s">
        <v>52</v>
      </c>
      <c r="G74" s="113">
        <v>6</v>
      </c>
      <c r="H74" s="113">
        <v>2</v>
      </c>
      <c r="I74" s="114" t="s">
        <v>121</v>
      </c>
      <c r="J74" s="115">
        <v>0.25</v>
      </c>
      <c r="K74" s="114" t="s">
        <v>129</v>
      </c>
      <c r="L74" s="116" t="s">
        <v>131</v>
      </c>
      <c r="M74" s="115">
        <v>0.5</v>
      </c>
      <c r="N74" s="197">
        <v>0</v>
      </c>
      <c r="O74" s="197">
        <v>1</v>
      </c>
      <c r="P74" s="198"/>
      <c r="Q74" s="117"/>
      <c r="R74" s="118"/>
      <c r="S74" s="114" t="s">
        <v>136</v>
      </c>
      <c r="T74" s="119">
        <v>0.25</v>
      </c>
      <c r="U74" s="114" t="s">
        <v>129</v>
      </c>
      <c r="V74" s="116" t="s">
        <v>131</v>
      </c>
      <c r="W74" s="115">
        <v>0.5</v>
      </c>
      <c r="X74" s="199">
        <v>0</v>
      </c>
      <c r="Y74" s="197">
        <v>1</v>
      </c>
      <c r="Z74" s="200"/>
      <c r="AA74" s="120">
        <v>21</v>
      </c>
      <c r="AB74" s="122"/>
      <c r="AC74" s="122">
        <v>33</v>
      </c>
      <c r="AD74" s="200">
        <v>6</v>
      </c>
      <c r="AE74" s="120"/>
      <c r="AF74" s="201"/>
      <c r="AG74" s="201"/>
      <c r="AH74" s="201"/>
      <c r="AI74" s="201"/>
      <c r="AJ74" s="201"/>
      <c r="AK74" s="201"/>
      <c r="AL74" s="201" t="s">
        <v>52</v>
      </c>
      <c r="AM74" s="201" t="s">
        <v>52</v>
      </c>
      <c r="AN74" s="201"/>
      <c r="AO74" s="122"/>
      <c r="AP74" s="122"/>
      <c r="AQ74" s="122"/>
      <c r="AR74" s="122"/>
      <c r="AS74" s="122"/>
      <c r="AT74" s="122"/>
      <c r="AU74" s="122"/>
      <c r="AV74" s="122"/>
      <c r="AW74" s="121"/>
      <c r="AY74" s="56">
        <f>SUM(AA74:AD74)</f>
        <v>60</v>
      </c>
      <c r="AZ74" s="57">
        <f>AY74/G74</f>
        <v>10</v>
      </c>
      <c r="BA74" s="56"/>
      <c r="BB74" s="58">
        <f>J74+J75+M74</f>
        <v>1</v>
      </c>
      <c r="BC74" s="58">
        <f>T74+T75+W74</f>
        <v>1</v>
      </c>
    </row>
    <row r="75" spans="1:55" s="55" customFormat="1" x14ac:dyDescent="0.25">
      <c r="A75" s="185"/>
      <c r="B75" s="186"/>
      <c r="C75" s="203"/>
      <c r="D75" s="204"/>
      <c r="E75" s="204"/>
      <c r="F75" s="213"/>
      <c r="G75" s="204"/>
      <c r="H75" s="204"/>
      <c r="I75" s="214" t="s">
        <v>649</v>
      </c>
      <c r="J75" s="216">
        <v>0.25</v>
      </c>
      <c r="K75" s="214"/>
      <c r="L75" s="215"/>
      <c r="M75" s="216"/>
      <c r="N75" s="217">
        <v>0</v>
      </c>
      <c r="O75" s="217"/>
      <c r="P75" s="208"/>
      <c r="Q75" s="218"/>
      <c r="R75" s="219"/>
      <c r="S75" s="214" t="s">
        <v>136</v>
      </c>
      <c r="T75" s="242">
        <v>0.25</v>
      </c>
      <c r="U75" s="214"/>
      <c r="V75" s="215"/>
      <c r="W75" s="216"/>
      <c r="X75" s="221">
        <v>0</v>
      </c>
      <c r="Y75" s="217"/>
      <c r="Z75" s="213"/>
      <c r="AA75" s="88"/>
      <c r="AB75" s="89"/>
      <c r="AC75" s="89"/>
      <c r="AD75" s="90"/>
      <c r="AE75" s="88"/>
      <c r="AF75" s="210"/>
      <c r="AG75" s="210"/>
      <c r="AH75" s="210"/>
      <c r="AI75" s="210"/>
      <c r="AJ75" s="210"/>
      <c r="AK75" s="210"/>
      <c r="AL75" s="210" t="s">
        <v>52</v>
      </c>
      <c r="AM75" s="210" t="s">
        <v>52</v>
      </c>
      <c r="AN75" s="210"/>
      <c r="AO75" s="89"/>
      <c r="AP75" s="89"/>
      <c r="AQ75" s="89"/>
      <c r="AR75" s="89"/>
      <c r="AS75" s="89"/>
      <c r="AT75" s="89"/>
      <c r="AU75" s="89"/>
      <c r="AV75" s="89"/>
      <c r="AW75" s="90"/>
      <c r="AY75" s="56"/>
      <c r="AZ75" s="57"/>
      <c r="BA75" s="56"/>
      <c r="BB75" s="58"/>
      <c r="BC75" s="58"/>
    </row>
    <row r="76" spans="1:55" s="55" customFormat="1" ht="15" x14ac:dyDescent="0.25">
      <c r="A76" s="194" t="s">
        <v>537</v>
      </c>
      <c r="B76" s="222"/>
      <c r="C76" s="112" t="s">
        <v>331</v>
      </c>
      <c r="D76" s="113"/>
      <c r="E76" s="113" t="s">
        <v>282</v>
      </c>
      <c r="F76" s="200" t="s">
        <v>52</v>
      </c>
      <c r="G76" s="113">
        <v>6</v>
      </c>
      <c r="H76" s="113">
        <v>2</v>
      </c>
      <c r="I76" s="114" t="s">
        <v>121</v>
      </c>
      <c r="J76" s="115">
        <v>0.25</v>
      </c>
      <c r="K76" s="114" t="s">
        <v>129</v>
      </c>
      <c r="L76" s="116" t="s">
        <v>131</v>
      </c>
      <c r="M76" s="115">
        <v>0.5</v>
      </c>
      <c r="N76" s="197">
        <v>0</v>
      </c>
      <c r="O76" s="197">
        <v>1</v>
      </c>
      <c r="P76" s="198"/>
      <c r="Q76" s="117"/>
      <c r="R76" s="118"/>
      <c r="S76" s="114" t="s">
        <v>136</v>
      </c>
      <c r="T76" s="131">
        <v>0.25</v>
      </c>
      <c r="U76" s="114" t="s">
        <v>129</v>
      </c>
      <c r="V76" s="116" t="s">
        <v>131</v>
      </c>
      <c r="W76" s="119">
        <v>0.5</v>
      </c>
      <c r="X76" s="199">
        <v>0</v>
      </c>
      <c r="Y76" s="197">
        <v>1</v>
      </c>
      <c r="Z76" s="200"/>
      <c r="AA76" s="120">
        <v>24</v>
      </c>
      <c r="AB76" s="122"/>
      <c r="AC76" s="122">
        <v>36</v>
      </c>
      <c r="AD76" s="121"/>
      <c r="AE76" s="120"/>
      <c r="AF76" s="201"/>
      <c r="AG76" s="201"/>
      <c r="AH76" s="201"/>
      <c r="AI76" s="201"/>
      <c r="AJ76" s="201"/>
      <c r="AK76" s="201"/>
      <c r="AL76" s="201"/>
      <c r="AM76" s="201"/>
      <c r="AN76" s="201"/>
      <c r="AO76" s="122"/>
      <c r="AP76" s="122"/>
      <c r="AQ76" s="122"/>
      <c r="AR76" s="122" t="s">
        <v>52</v>
      </c>
      <c r="AS76" s="122"/>
      <c r="AT76" s="122"/>
      <c r="AU76" s="122"/>
      <c r="AV76" s="122"/>
      <c r="AW76" s="121"/>
      <c r="AY76" s="56">
        <f>SUM(AA76:AD76)</f>
        <v>60</v>
      </c>
      <c r="AZ76" s="57">
        <f>AY76/G76</f>
        <v>10</v>
      </c>
      <c r="BA76" s="56"/>
      <c r="BB76" s="58">
        <f>J76+J77+M76</f>
        <v>1</v>
      </c>
      <c r="BC76" s="58">
        <f>T76+T77+W76</f>
        <v>1</v>
      </c>
    </row>
    <row r="77" spans="1:55" s="55" customFormat="1" x14ac:dyDescent="0.25">
      <c r="A77" s="185"/>
      <c r="B77" s="186"/>
      <c r="C77" s="224"/>
      <c r="D77" s="35"/>
      <c r="E77" s="35"/>
      <c r="F77" s="49"/>
      <c r="G77" s="35"/>
      <c r="H77" s="35"/>
      <c r="I77" s="38" t="s">
        <v>121</v>
      </c>
      <c r="J77" s="206">
        <v>0.25</v>
      </c>
      <c r="K77" s="38"/>
      <c r="L77" s="205"/>
      <c r="M77" s="206"/>
      <c r="N77" s="48">
        <v>0</v>
      </c>
      <c r="O77" s="48"/>
      <c r="P77" s="43"/>
      <c r="Q77" s="225"/>
      <c r="R77" s="226"/>
      <c r="S77" s="38" t="s">
        <v>136</v>
      </c>
      <c r="T77" s="227">
        <v>0.25</v>
      </c>
      <c r="U77" s="38"/>
      <c r="V77" s="205"/>
      <c r="W77" s="46"/>
      <c r="X77" s="47">
        <v>0</v>
      </c>
      <c r="Y77" s="48"/>
      <c r="Z77" s="49"/>
      <c r="AA77" s="54"/>
      <c r="AB77" s="52"/>
      <c r="AC77" s="52"/>
      <c r="AD77" s="53"/>
      <c r="AE77" s="54"/>
      <c r="AF77" s="184"/>
      <c r="AG77" s="184"/>
      <c r="AH77" s="184"/>
      <c r="AI77" s="184"/>
      <c r="AJ77" s="184"/>
      <c r="AK77" s="184"/>
      <c r="AL77" s="184"/>
      <c r="AM77" s="184"/>
      <c r="AN77" s="184"/>
      <c r="AO77" s="52"/>
      <c r="AP77" s="52"/>
      <c r="AQ77" s="52"/>
      <c r="AR77" s="52" t="s">
        <v>52</v>
      </c>
      <c r="AS77" s="52"/>
      <c r="AT77" s="52"/>
      <c r="AU77" s="52"/>
      <c r="AV77" s="52"/>
      <c r="AW77" s="53"/>
      <c r="AY77" s="56"/>
      <c r="AZ77" s="57"/>
      <c r="BA77" s="56"/>
      <c r="BB77" s="58"/>
      <c r="BC77" s="58"/>
    </row>
    <row r="78" spans="1:55" s="55" customFormat="1" ht="15" x14ac:dyDescent="0.25">
      <c r="A78" s="194" t="s">
        <v>538</v>
      </c>
      <c r="B78" s="222"/>
      <c r="C78" s="112" t="s">
        <v>332</v>
      </c>
      <c r="D78" s="113"/>
      <c r="E78" s="113" t="s">
        <v>283</v>
      </c>
      <c r="F78" s="200" t="s">
        <v>52</v>
      </c>
      <c r="G78" s="113">
        <v>6</v>
      </c>
      <c r="H78" s="113">
        <v>2</v>
      </c>
      <c r="I78" s="114" t="s">
        <v>121</v>
      </c>
      <c r="J78" s="115">
        <v>0.3</v>
      </c>
      <c r="K78" s="114" t="s">
        <v>129</v>
      </c>
      <c r="L78" s="116" t="s">
        <v>131</v>
      </c>
      <c r="M78" s="115">
        <v>0.4</v>
      </c>
      <c r="N78" s="197">
        <v>0</v>
      </c>
      <c r="O78" s="197">
        <v>1</v>
      </c>
      <c r="P78" s="198"/>
      <c r="Q78" s="117"/>
      <c r="R78" s="118"/>
      <c r="S78" s="114" t="s">
        <v>136</v>
      </c>
      <c r="T78" s="131">
        <v>0.3</v>
      </c>
      <c r="U78" s="114" t="s">
        <v>129</v>
      </c>
      <c r="V78" s="116" t="s">
        <v>131</v>
      </c>
      <c r="W78" s="119">
        <v>0.4</v>
      </c>
      <c r="X78" s="199">
        <v>0</v>
      </c>
      <c r="Y78" s="197">
        <v>1</v>
      </c>
      <c r="Z78" s="200"/>
      <c r="AA78" s="120">
        <v>24</v>
      </c>
      <c r="AB78" s="122"/>
      <c r="AC78" s="122">
        <v>36</v>
      </c>
      <c r="AD78" s="121"/>
      <c r="AE78" s="120"/>
      <c r="AF78" s="201"/>
      <c r="AG78" s="201"/>
      <c r="AH78" s="201"/>
      <c r="AI78" s="201"/>
      <c r="AJ78" s="201"/>
      <c r="AK78" s="201"/>
      <c r="AL78" s="201"/>
      <c r="AM78" s="201"/>
      <c r="AN78" s="201"/>
      <c r="AO78" s="122"/>
      <c r="AP78" s="122"/>
      <c r="AQ78" s="122"/>
      <c r="AR78" s="122"/>
      <c r="AS78" s="122"/>
      <c r="AT78" s="122"/>
      <c r="AU78" s="122"/>
      <c r="AV78" s="122"/>
      <c r="AW78" s="121" t="s">
        <v>52</v>
      </c>
      <c r="AY78" s="56">
        <f>SUM(AA78:AD78)</f>
        <v>60</v>
      </c>
      <c r="AZ78" s="57">
        <f>AY78/G78</f>
        <v>10</v>
      </c>
      <c r="BA78" s="56"/>
      <c r="BB78" s="58">
        <f>J78+J79+M78</f>
        <v>1</v>
      </c>
      <c r="BC78" s="58">
        <f>T78+T79+W78</f>
        <v>1</v>
      </c>
    </row>
    <row r="79" spans="1:55" s="55" customFormat="1" x14ac:dyDescent="0.25">
      <c r="A79" s="223"/>
      <c r="B79" s="202"/>
      <c r="C79" s="203"/>
      <c r="D79" s="204"/>
      <c r="E79" s="204"/>
      <c r="F79" s="213"/>
      <c r="G79" s="204"/>
      <c r="H79" s="204"/>
      <c r="I79" s="214" t="s">
        <v>121</v>
      </c>
      <c r="J79" s="216">
        <v>0.3</v>
      </c>
      <c r="K79" s="214"/>
      <c r="L79" s="215"/>
      <c r="M79" s="216"/>
      <c r="N79" s="217">
        <v>0</v>
      </c>
      <c r="O79" s="217"/>
      <c r="P79" s="208"/>
      <c r="Q79" s="218"/>
      <c r="R79" s="219"/>
      <c r="S79" s="214" t="s">
        <v>136</v>
      </c>
      <c r="T79" s="242">
        <v>0.3</v>
      </c>
      <c r="U79" s="214"/>
      <c r="V79" s="215"/>
      <c r="W79" s="220"/>
      <c r="X79" s="221">
        <v>0</v>
      </c>
      <c r="Y79" s="217"/>
      <c r="Z79" s="213"/>
      <c r="AA79" s="88"/>
      <c r="AB79" s="89"/>
      <c r="AC79" s="89"/>
      <c r="AD79" s="90"/>
      <c r="AE79" s="88"/>
      <c r="AF79" s="210"/>
      <c r="AG79" s="210"/>
      <c r="AH79" s="210"/>
      <c r="AI79" s="210"/>
      <c r="AJ79" s="210"/>
      <c r="AK79" s="210"/>
      <c r="AL79" s="210"/>
      <c r="AM79" s="210"/>
      <c r="AN79" s="210"/>
      <c r="AO79" s="89"/>
      <c r="AP79" s="89"/>
      <c r="AQ79" s="89"/>
      <c r="AR79" s="89"/>
      <c r="AS79" s="89"/>
      <c r="AT79" s="89"/>
      <c r="AU79" s="89"/>
      <c r="AV79" s="89"/>
      <c r="AW79" s="90" t="s">
        <v>52</v>
      </c>
      <c r="AY79" s="56"/>
      <c r="AZ79" s="57"/>
      <c r="BA79" s="56"/>
      <c r="BB79" s="58"/>
      <c r="BC79" s="58"/>
    </row>
    <row r="80" spans="1:55" s="55" customFormat="1" ht="15" x14ac:dyDescent="0.25">
      <c r="A80" s="194" t="s">
        <v>539</v>
      </c>
      <c r="B80" s="222"/>
      <c r="C80" s="112" t="s">
        <v>333</v>
      </c>
      <c r="D80" s="113"/>
      <c r="E80" s="113" t="s">
        <v>284</v>
      </c>
      <c r="F80" s="200" t="s">
        <v>52</v>
      </c>
      <c r="G80" s="113">
        <v>6</v>
      </c>
      <c r="H80" s="113">
        <v>2</v>
      </c>
      <c r="I80" s="114" t="s">
        <v>121</v>
      </c>
      <c r="J80" s="115">
        <v>0.25</v>
      </c>
      <c r="K80" s="114" t="s">
        <v>129</v>
      </c>
      <c r="L80" s="116" t="s">
        <v>131</v>
      </c>
      <c r="M80" s="115">
        <v>0.5</v>
      </c>
      <c r="N80" s="197">
        <v>0</v>
      </c>
      <c r="O80" s="197">
        <v>1</v>
      </c>
      <c r="P80" s="198"/>
      <c r="Q80" s="117"/>
      <c r="R80" s="118"/>
      <c r="S80" s="114" t="s">
        <v>136</v>
      </c>
      <c r="T80" s="131">
        <v>0.25</v>
      </c>
      <c r="U80" s="114" t="s">
        <v>129</v>
      </c>
      <c r="V80" s="116" t="s">
        <v>131</v>
      </c>
      <c r="W80" s="119">
        <v>0.5</v>
      </c>
      <c r="X80" s="199">
        <v>0</v>
      </c>
      <c r="Y80" s="197">
        <v>1</v>
      </c>
      <c r="Z80" s="200"/>
      <c r="AA80" s="120">
        <v>24</v>
      </c>
      <c r="AB80" s="122"/>
      <c r="AC80" s="122">
        <v>36</v>
      </c>
      <c r="AD80" s="121"/>
      <c r="AE80" s="120"/>
      <c r="AF80" s="201"/>
      <c r="AG80" s="201"/>
      <c r="AH80" s="201"/>
      <c r="AI80" s="201"/>
      <c r="AJ80" s="201"/>
      <c r="AK80" s="201"/>
      <c r="AL80" s="201"/>
      <c r="AM80" s="201"/>
      <c r="AN80" s="201"/>
      <c r="AO80" s="122"/>
      <c r="AP80" s="122"/>
      <c r="AQ80" s="122"/>
      <c r="AR80" s="122"/>
      <c r="AS80" s="122"/>
      <c r="AT80" s="122"/>
      <c r="AU80" s="122"/>
      <c r="AV80" s="122" t="s">
        <v>52</v>
      </c>
      <c r="AW80" s="121"/>
      <c r="AY80" s="56">
        <f>SUM(AA80:AD80)</f>
        <v>60</v>
      </c>
      <c r="AZ80" s="57">
        <f>AY80/G80</f>
        <v>10</v>
      </c>
      <c r="BA80" s="56"/>
      <c r="BB80" s="58">
        <f>J80+J81+M80</f>
        <v>1</v>
      </c>
      <c r="BC80" s="58">
        <f>T80+T81+W80</f>
        <v>1</v>
      </c>
    </row>
    <row r="81" spans="1:55" s="55" customFormat="1" x14ac:dyDescent="0.25">
      <c r="A81" s="185"/>
      <c r="B81" s="186"/>
      <c r="C81" s="203"/>
      <c r="D81" s="204"/>
      <c r="E81" s="204"/>
      <c r="F81" s="213"/>
      <c r="G81" s="204"/>
      <c r="H81" s="204"/>
      <c r="I81" s="214" t="s">
        <v>121</v>
      </c>
      <c r="J81" s="216">
        <v>0.25</v>
      </c>
      <c r="K81" s="214"/>
      <c r="L81" s="215"/>
      <c r="M81" s="216"/>
      <c r="N81" s="217">
        <v>0</v>
      </c>
      <c r="O81" s="217"/>
      <c r="P81" s="208"/>
      <c r="Q81" s="218"/>
      <c r="R81" s="219"/>
      <c r="S81" s="214" t="s">
        <v>136</v>
      </c>
      <c r="T81" s="242">
        <v>0.25</v>
      </c>
      <c r="U81" s="214"/>
      <c r="V81" s="215"/>
      <c r="W81" s="220"/>
      <c r="X81" s="221">
        <v>0</v>
      </c>
      <c r="Y81" s="217"/>
      <c r="Z81" s="213"/>
      <c r="AA81" s="88"/>
      <c r="AB81" s="89"/>
      <c r="AC81" s="89"/>
      <c r="AD81" s="90"/>
      <c r="AE81" s="88"/>
      <c r="AF81" s="210"/>
      <c r="AG81" s="210"/>
      <c r="AH81" s="210"/>
      <c r="AI81" s="210"/>
      <c r="AJ81" s="210"/>
      <c r="AK81" s="210"/>
      <c r="AL81" s="210"/>
      <c r="AM81" s="210"/>
      <c r="AN81" s="210"/>
      <c r="AO81" s="89"/>
      <c r="AP81" s="89"/>
      <c r="AQ81" s="89"/>
      <c r="AR81" s="89"/>
      <c r="AS81" s="89"/>
      <c r="AT81" s="89"/>
      <c r="AU81" s="89"/>
      <c r="AV81" s="89" t="s">
        <v>52</v>
      </c>
      <c r="AW81" s="90"/>
      <c r="AY81" s="56"/>
      <c r="AZ81" s="57"/>
      <c r="BA81" s="56"/>
      <c r="BB81" s="58"/>
      <c r="BC81" s="58"/>
    </row>
    <row r="82" spans="1:55" s="55" customFormat="1" ht="15" x14ac:dyDescent="0.25">
      <c r="A82" s="194" t="s">
        <v>533</v>
      </c>
      <c r="B82" s="222"/>
      <c r="C82" s="112" t="s">
        <v>334</v>
      </c>
      <c r="D82" s="113"/>
      <c r="E82" s="123" t="s">
        <v>285</v>
      </c>
      <c r="F82" s="134" t="s">
        <v>52</v>
      </c>
      <c r="G82" s="123">
        <v>6</v>
      </c>
      <c r="H82" s="123">
        <v>2</v>
      </c>
      <c r="I82" s="114" t="s">
        <v>121</v>
      </c>
      <c r="J82" s="126">
        <v>0.3</v>
      </c>
      <c r="K82" s="124" t="s">
        <v>129</v>
      </c>
      <c r="L82" s="125" t="s">
        <v>131</v>
      </c>
      <c r="M82" s="126">
        <v>0.4</v>
      </c>
      <c r="N82" s="127">
        <v>0</v>
      </c>
      <c r="O82" s="127">
        <v>1</v>
      </c>
      <c r="P82" s="198"/>
      <c r="Q82" s="129"/>
      <c r="R82" s="130"/>
      <c r="S82" s="124" t="s">
        <v>136</v>
      </c>
      <c r="T82" s="243">
        <v>0.3</v>
      </c>
      <c r="U82" s="124" t="s">
        <v>129</v>
      </c>
      <c r="V82" s="125" t="s">
        <v>131</v>
      </c>
      <c r="W82" s="119">
        <v>0.4</v>
      </c>
      <c r="X82" s="199">
        <v>0</v>
      </c>
      <c r="Y82" s="197">
        <v>1</v>
      </c>
      <c r="Z82" s="200"/>
      <c r="AA82" s="135">
        <v>24</v>
      </c>
      <c r="AB82" s="136"/>
      <c r="AC82" s="122">
        <v>36</v>
      </c>
      <c r="AD82" s="121"/>
      <c r="AE82" s="120"/>
      <c r="AF82" s="201"/>
      <c r="AG82" s="201"/>
      <c r="AH82" s="201"/>
      <c r="AI82" s="201"/>
      <c r="AJ82" s="201"/>
      <c r="AK82" s="201"/>
      <c r="AL82" s="201"/>
      <c r="AM82" s="201" t="s">
        <v>52</v>
      </c>
      <c r="AN82" s="201"/>
      <c r="AO82" s="122"/>
      <c r="AP82" s="122"/>
      <c r="AQ82" s="122"/>
      <c r="AR82" s="122"/>
      <c r="AS82" s="122"/>
      <c r="AT82" s="122"/>
      <c r="AU82" s="122"/>
      <c r="AV82" s="122"/>
      <c r="AW82" s="121"/>
      <c r="AY82" s="56">
        <f>SUM(AA82:AD82)</f>
        <v>60</v>
      </c>
      <c r="AZ82" s="57">
        <f>AY82/G82</f>
        <v>10</v>
      </c>
      <c r="BA82" s="56"/>
      <c r="BB82" s="58">
        <f>J82+J83+M82</f>
        <v>1</v>
      </c>
      <c r="BC82" s="58">
        <f>T82+T83+W82</f>
        <v>1</v>
      </c>
    </row>
    <row r="83" spans="1:55" s="55" customFormat="1" x14ac:dyDescent="0.25">
      <c r="A83" s="185"/>
      <c r="B83" s="186"/>
      <c r="C83" s="187"/>
      <c r="D83" s="60"/>
      <c r="E83" s="60"/>
      <c r="F83" s="73"/>
      <c r="G83" s="60"/>
      <c r="H83" s="60"/>
      <c r="I83" s="63" t="s">
        <v>121</v>
      </c>
      <c r="J83" s="189">
        <v>0.3</v>
      </c>
      <c r="K83" s="63"/>
      <c r="L83" s="188"/>
      <c r="M83" s="189"/>
      <c r="N83" s="72">
        <v>0</v>
      </c>
      <c r="O83" s="72"/>
      <c r="P83" s="43"/>
      <c r="Q83" s="190"/>
      <c r="R83" s="191"/>
      <c r="S83" s="63" t="s">
        <v>136</v>
      </c>
      <c r="T83" s="244">
        <v>0.3</v>
      </c>
      <c r="U83" s="63"/>
      <c r="V83" s="188"/>
      <c r="W83" s="70"/>
      <c r="X83" s="71">
        <v>0</v>
      </c>
      <c r="Y83" s="72"/>
      <c r="Z83" s="73"/>
      <c r="AA83" s="193"/>
      <c r="AB83" s="76"/>
      <c r="AC83" s="76"/>
      <c r="AD83" s="77"/>
      <c r="AE83" s="54"/>
      <c r="AF83" s="184"/>
      <c r="AG83" s="184"/>
      <c r="AH83" s="184"/>
      <c r="AI83" s="184"/>
      <c r="AJ83" s="184"/>
      <c r="AK83" s="184"/>
      <c r="AL83" s="184"/>
      <c r="AM83" s="184" t="s">
        <v>52</v>
      </c>
      <c r="AN83" s="184"/>
      <c r="AO83" s="52"/>
      <c r="AP83" s="52"/>
      <c r="AQ83" s="52"/>
      <c r="AR83" s="52"/>
      <c r="AS83" s="52"/>
      <c r="AT83" s="52"/>
      <c r="AU83" s="52"/>
      <c r="AV83" s="52"/>
      <c r="AW83" s="53"/>
      <c r="AY83" s="56"/>
      <c r="AZ83" s="57"/>
      <c r="BA83" s="56"/>
      <c r="BB83" s="58"/>
      <c r="BC83" s="58"/>
    </row>
    <row r="84" spans="1:55" s="55" customFormat="1" ht="15" x14ac:dyDescent="0.25">
      <c r="A84" s="194" t="s">
        <v>540</v>
      </c>
      <c r="B84" s="222"/>
      <c r="C84" s="112" t="s">
        <v>335</v>
      </c>
      <c r="D84" s="113" t="s">
        <v>60</v>
      </c>
      <c r="E84" s="113" t="s">
        <v>286</v>
      </c>
      <c r="F84" s="200" t="s">
        <v>52</v>
      </c>
      <c r="G84" s="113">
        <v>6</v>
      </c>
      <c r="H84" s="113">
        <v>2</v>
      </c>
      <c r="I84" s="114" t="s">
        <v>122</v>
      </c>
      <c r="J84" s="115">
        <v>0.25</v>
      </c>
      <c r="K84" s="114" t="s">
        <v>129</v>
      </c>
      <c r="L84" s="116" t="s">
        <v>131</v>
      </c>
      <c r="M84" s="115">
        <v>0.5</v>
      </c>
      <c r="N84" s="197"/>
      <c r="O84" s="197">
        <v>0.75</v>
      </c>
      <c r="P84" s="198"/>
      <c r="Q84" s="117"/>
      <c r="R84" s="118"/>
      <c r="S84" s="114" t="s">
        <v>136</v>
      </c>
      <c r="T84" s="131">
        <v>0.25</v>
      </c>
      <c r="U84" s="114" t="s">
        <v>129</v>
      </c>
      <c r="V84" s="116" t="s">
        <v>131</v>
      </c>
      <c r="W84" s="119">
        <v>0.5</v>
      </c>
      <c r="X84" s="199">
        <v>0</v>
      </c>
      <c r="Y84" s="197">
        <v>1</v>
      </c>
      <c r="Z84" s="200"/>
      <c r="AA84" s="120">
        <v>18</v>
      </c>
      <c r="AB84" s="122"/>
      <c r="AC84" s="122">
        <v>30</v>
      </c>
      <c r="AD84" s="121">
        <v>12</v>
      </c>
      <c r="AE84" s="120"/>
      <c r="AF84" s="201"/>
      <c r="AG84" s="201"/>
      <c r="AH84" s="201"/>
      <c r="AI84" s="201"/>
      <c r="AJ84" s="201"/>
      <c r="AK84" s="201"/>
      <c r="AL84" s="201" t="s">
        <v>52</v>
      </c>
      <c r="AM84" s="201" t="s">
        <v>60</v>
      </c>
      <c r="AN84" s="201" t="s">
        <v>52</v>
      </c>
      <c r="AO84" s="122"/>
      <c r="AP84" s="122"/>
      <c r="AQ84" s="122"/>
      <c r="AR84" s="122"/>
      <c r="AS84" s="122" t="s">
        <v>52</v>
      </c>
      <c r="AT84" s="122"/>
      <c r="AU84" s="122"/>
      <c r="AV84" s="122"/>
      <c r="AW84" s="121"/>
      <c r="AY84" s="56">
        <f>SUM(AA84:AD84)</f>
        <v>60</v>
      </c>
      <c r="AZ84" s="57">
        <f>AY84/G84</f>
        <v>10</v>
      </c>
      <c r="BA84" s="56"/>
      <c r="BB84" s="58">
        <f>J84+J85+M84</f>
        <v>1</v>
      </c>
      <c r="BC84" s="58">
        <f>T84+T85+W84</f>
        <v>1</v>
      </c>
    </row>
    <row r="85" spans="1:55" s="55" customFormat="1" x14ac:dyDescent="0.25">
      <c r="A85" s="185"/>
      <c r="B85" s="202"/>
      <c r="C85" s="203"/>
      <c r="D85" s="204"/>
      <c r="E85" s="204"/>
      <c r="F85" s="213"/>
      <c r="G85" s="204"/>
      <c r="H85" s="204"/>
      <c r="I85" s="214" t="s">
        <v>121</v>
      </c>
      <c r="J85" s="216">
        <v>0.25</v>
      </c>
      <c r="K85" s="214"/>
      <c r="L85" s="215"/>
      <c r="M85" s="216"/>
      <c r="N85" s="217">
        <v>0</v>
      </c>
      <c r="O85" s="217"/>
      <c r="P85" s="208"/>
      <c r="Q85" s="218"/>
      <c r="R85" s="219"/>
      <c r="S85" s="214" t="s">
        <v>136</v>
      </c>
      <c r="T85" s="242">
        <v>0.25</v>
      </c>
      <c r="U85" s="214"/>
      <c r="V85" s="215"/>
      <c r="W85" s="220"/>
      <c r="X85" s="221">
        <v>0</v>
      </c>
      <c r="Y85" s="217"/>
      <c r="Z85" s="213"/>
      <c r="AA85" s="88"/>
      <c r="AB85" s="89"/>
      <c r="AC85" s="89"/>
      <c r="AD85" s="90"/>
      <c r="AE85" s="88"/>
      <c r="AF85" s="210"/>
      <c r="AG85" s="210"/>
      <c r="AH85" s="210"/>
      <c r="AI85" s="210"/>
      <c r="AJ85" s="210"/>
      <c r="AK85" s="210"/>
      <c r="AL85" s="210" t="s">
        <v>52</v>
      </c>
      <c r="AM85" s="210" t="s">
        <v>60</v>
      </c>
      <c r="AN85" s="210" t="s">
        <v>52</v>
      </c>
      <c r="AO85" s="89"/>
      <c r="AP85" s="89"/>
      <c r="AQ85" s="89"/>
      <c r="AR85" s="89"/>
      <c r="AS85" s="89" t="s">
        <v>52</v>
      </c>
      <c r="AT85" s="89"/>
      <c r="AU85" s="89"/>
      <c r="AV85" s="89"/>
      <c r="AW85" s="90"/>
      <c r="AY85" s="56"/>
      <c r="AZ85" s="57"/>
      <c r="BA85" s="56"/>
      <c r="BB85" s="58"/>
      <c r="BC85" s="58"/>
    </row>
    <row r="86" spans="1:55" s="55" customFormat="1" x14ac:dyDescent="0.25">
      <c r="A86" s="194" t="s">
        <v>541</v>
      </c>
      <c r="B86" s="111" t="s">
        <v>636</v>
      </c>
      <c r="C86" s="112" t="s">
        <v>336</v>
      </c>
      <c r="D86" s="113" t="s">
        <v>60</v>
      </c>
      <c r="E86" s="113" t="s">
        <v>287</v>
      </c>
      <c r="F86" s="200" t="s">
        <v>52</v>
      </c>
      <c r="G86" s="113">
        <v>6</v>
      </c>
      <c r="H86" s="113">
        <v>2</v>
      </c>
      <c r="I86" s="114" t="s">
        <v>121</v>
      </c>
      <c r="J86" s="115">
        <v>0.25</v>
      </c>
      <c r="K86" s="114" t="s">
        <v>129</v>
      </c>
      <c r="L86" s="116" t="s">
        <v>131</v>
      </c>
      <c r="M86" s="115">
        <v>0.5</v>
      </c>
      <c r="N86" s="197"/>
      <c r="O86" s="197"/>
      <c r="P86" s="198" t="s">
        <v>60</v>
      </c>
      <c r="Q86" s="117"/>
      <c r="R86" s="118"/>
      <c r="S86" s="114" t="s">
        <v>136</v>
      </c>
      <c r="T86" s="131">
        <v>0.25</v>
      </c>
      <c r="U86" s="114" t="s">
        <v>129</v>
      </c>
      <c r="V86" s="116" t="s">
        <v>131</v>
      </c>
      <c r="W86" s="119">
        <v>0.5</v>
      </c>
      <c r="X86" s="199"/>
      <c r="Y86" s="197"/>
      <c r="Z86" s="200" t="s">
        <v>60</v>
      </c>
      <c r="AA86" s="120">
        <v>18</v>
      </c>
      <c r="AB86" s="122"/>
      <c r="AC86" s="122">
        <v>30</v>
      </c>
      <c r="AD86" s="121">
        <v>12</v>
      </c>
      <c r="AE86" s="120"/>
      <c r="AF86" s="201"/>
      <c r="AG86" s="201"/>
      <c r="AH86" s="201"/>
      <c r="AI86" s="201"/>
      <c r="AJ86" s="201"/>
      <c r="AK86" s="201"/>
      <c r="AL86" s="201"/>
      <c r="AM86" s="201"/>
      <c r="AN86" s="201"/>
      <c r="AO86" s="122" t="s">
        <v>52</v>
      </c>
      <c r="AP86" s="122" t="s">
        <v>52</v>
      </c>
      <c r="AQ86" s="122"/>
      <c r="AR86" s="122"/>
      <c r="AS86" s="122"/>
      <c r="AT86" s="122"/>
      <c r="AU86" s="122"/>
      <c r="AV86" s="122"/>
      <c r="AW86" s="121"/>
      <c r="AY86" s="56">
        <f>SUM(AA86:AD86)</f>
        <v>60</v>
      </c>
      <c r="AZ86" s="57">
        <f>AY86/G86</f>
        <v>10</v>
      </c>
      <c r="BA86" s="56"/>
      <c r="BB86" s="58">
        <f>J86+J87+M86</f>
        <v>1</v>
      </c>
      <c r="BC86" s="58">
        <f>T86+T87+W86</f>
        <v>1</v>
      </c>
    </row>
    <row r="87" spans="1:55" s="55" customFormat="1" x14ac:dyDescent="0.25">
      <c r="A87" s="185"/>
      <c r="B87" s="186"/>
      <c r="C87" s="224"/>
      <c r="D87" s="35"/>
      <c r="E87" s="35"/>
      <c r="F87" s="49"/>
      <c r="G87" s="35"/>
      <c r="H87" s="35"/>
      <c r="I87" s="38" t="s">
        <v>626</v>
      </c>
      <c r="J87" s="206">
        <v>0.25</v>
      </c>
      <c r="K87" s="38"/>
      <c r="L87" s="205"/>
      <c r="M87" s="206"/>
      <c r="N87" s="48"/>
      <c r="O87" s="48"/>
      <c r="P87" s="43"/>
      <c r="Q87" s="225"/>
      <c r="R87" s="226"/>
      <c r="S87" s="38" t="s">
        <v>136</v>
      </c>
      <c r="T87" s="227">
        <v>0.25</v>
      </c>
      <c r="U87" s="38"/>
      <c r="V87" s="205"/>
      <c r="W87" s="46"/>
      <c r="X87" s="47"/>
      <c r="Y87" s="48"/>
      <c r="Z87" s="49"/>
      <c r="AA87" s="54"/>
      <c r="AB87" s="52"/>
      <c r="AC87" s="52"/>
      <c r="AD87" s="53"/>
      <c r="AE87" s="54"/>
      <c r="AF87" s="184"/>
      <c r="AG87" s="184"/>
      <c r="AH87" s="184"/>
      <c r="AI87" s="184"/>
      <c r="AJ87" s="184"/>
      <c r="AK87" s="184"/>
      <c r="AL87" s="184"/>
      <c r="AM87" s="184"/>
      <c r="AN87" s="184"/>
      <c r="AO87" s="52" t="s">
        <v>52</v>
      </c>
      <c r="AP87" s="52" t="s">
        <v>52</v>
      </c>
      <c r="AQ87" s="52"/>
      <c r="AR87" s="52"/>
      <c r="AS87" s="52"/>
      <c r="AT87" s="52"/>
      <c r="AU87" s="52"/>
      <c r="AV87" s="52"/>
      <c r="AW87" s="53"/>
      <c r="AY87" s="56"/>
      <c r="AZ87" s="57"/>
      <c r="BA87" s="56"/>
      <c r="BB87" s="58"/>
      <c r="BC87" s="58"/>
    </row>
    <row r="88" spans="1:55" s="55" customFormat="1" ht="15" x14ac:dyDescent="0.25">
      <c r="A88" s="194" t="s">
        <v>542</v>
      </c>
      <c r="B88" s="222"/>
      <c r="C88" s="112" t="s">
        <v>337</v>
      </c>
      <c r="D88" s="113"/>
      <c r="E88" s="113" t="s">
        <v>288</v>
      </c>
      <c r="F88" s="200" t="s">
        <v>52</v>
      </c>
      <c r="G88" s="113">
        <v>6</v>
      </c>
      <c r="H88" s="113">
        <v>2</v>
      </c>
      <c r="I88" s="114" t="s">
        <v>12</v>
      </c>
      <c r="J88" s="115">
        <v>0.2</v>
      </c>
      <c r="K88" s="114" t="s">
        <v>129</v>
      </c>
      <c r="L88" s="116" t="s">
        <v>131</v>
      </c>
      <c r="M88" s="115">
        <v>0.6</v>
      </c>
      <c r="N88" s="197"/>
      <c r="O88" s="197">
        <v>0.8</v>
      </c>
      <c r="P88" s="198"/>
      <c r="Q88" s="117"/>
      <c r="R88" s="118"/>
      <c r="S88" s="114" t="s">
        <v>136</v>
      </c>
      <c r="T88" s="131">
        <v>0.2</v>
      </c>
      <c r="U88" s="114" t="s">
        <v>129</v>
      </c>
      <c r="V88" s="116" t="s">
        <v>131</v>
      </c>
      <c r="W88" s="119">
        <v>0.6</v>
      </c>
      <c r="X88" s="199"/>
      <c r="Y88" s="197">
        <v>0.8</v>
      </c>
      <c r="Z88" s="200"/>
      <c r="AA88" s="120">
        <v>18</v>
      </c>
      <c r="AB88" s="122"/>
      <c r="AC88" s="122">
        <v>30</v>
      </c>
      <c r="AD88" s="121">
        <v>12</v>
      </c>
      <c r="AE88" s="120"/>
      <c r="AF88" s="201"/>
      <c r="AG88" s="201"/>
      <c r="AH88" s="201"/>
      <c r="AI88" s="201"/>
      <c r="AJ88" s="201"/>
      <c r="AK88" s="201"/>
      <c r="AL88" s="201"/>
      <c r="AM88" s="201"/>
      <c r="AN88" s="201"/>
      <c r="AO88" s="122"/>
      <c r="AP88" s="122"/>
      <c r="AQ88" s="122"/>
      <c r="AR88" s="122" t="s">
        <v>52</v>
      </c>
      <c r="AS88" s="122"/>
      <c r="AT88" s="122"/>
      <c r="AU88" s="122"/>
      <c r="AV88" s="122"/>
      <c r="AW88" s="121"/>
      <c r="AY88" s="56">
        <f>SUM(AA88:AD88)</f>
        <v>60</v>
      </c>
      <c r="AZ88" s="57">
        <f>AY88/G88</f>
        <v>10</v>
      </c>
      <c r="BA88" s="56"/>
      <c r="BB88" s="58">
        <f>J88+J89+M88</f>
        <v>1</v>
      </c>
      <c r="BC88" s="58">
        <f>T88+T89+W88</f>
        <v>1</v>
      </c>
    </row>
    <row r="89" spans="1:55" s="55" customFormat="1" x14ac:dyDescent="0.25">
      <c r="A89" s="185"/>
      <c r="B89" s="186"/>
      <c r="C89" s="203"/>
      <c r="D89" s="204"/>
      <c r="E89" s="204"/>
      <c r="F89" s="213"/>
      <c r="G89" s="204"/>
      <c r="H89" s="204"/>
      <c r="I89" s="214" t="s">
        <v>12</v>
      </c>
      <c r="J89" s="216">
        <v>0.2</v>
      </c>
      <c r="K89" s="214"/>
      <c r="L89" s="215"/>
      <c r="M89" s="216"/>
      <c r="N89" s="217">
        <v>0</v>
      </c>
      <c r="O89" s="217"/>
      <c r="P89" s="208"/>
      <c r="Q89" s="218"/>
      <c r="R89" s="219"/>
      <c r="S89" s="214" t="s">
        <v>136</v>
      </c>
      <c r="T89" s="242">
        <v>0.2</v>
      </c>
      <c r="U89" s="214"/>
      <c r="V89" s="215"/>
      <c r="W89" s="220"/>
      <c r="X89" s="221">
        <v>0</v>
      </c>
      <c r="Y89" s="217"/>
      <c r="Z89" s="213"/>
      <c r="AA89" s="88"/>
      <c r="AB89" s="89"/>
      <c r="AC89" s="89"/>
      <c r="AD89" s="90"/>
      <c r="AE89" s="88"/>
      <c r="AF89" s="210"/>
      <c r="AG89" s="210"/>
      <c r="AH89" s="210"/>
      <c r="AI89" s="210"/>
      <c r="AJ89" s="210"/>
      <c r="AK89" s="210"/>
      <c r="AL89" s="210"/>
      <c r="AM89" s="210"/>
      <c r="AN89" s="210"/>
      <c r="AO89" s="89"/>
      <c r="AP89" s="89"/>
      <c r="AQ89" s="89"/>
      <c r="AR89" s="89" t="s">
        <v>52</v>
      </c>
      <c r="AS89" s="89"/>
      <c r="AT89" s="89"/>
      <c r="AU89" s="89"/>
      <c r="AV89" s="89"/>
      <c r="AW89" s="90"/>
      <c r="AY89" s="56"/>
      <c r="AZ89" s="57"/>
      <c r="BA89" s="56"/>
      <c r="BB89" s="58"/>
      <c r="BC89" s="58"/>
    </row>
    <row r="90" spans="1:55" s="55" customFormat="1" ht="15" x14ac:dyDescent="0.25">
      <c r="A90" s="194" t="s">
        <v>543</v>
      </c>
      <c r="B90" s="222"/>
      <c r="C90" s="112" t="s">
        <v>338</v>
      </c>
      <c r="D90" s="113" t="s">
        <v>60</v>
      </c>
      <c r="E90" s="113" t="s">
        <v>289</v>
      </c>
      <c r="F90" s="200" t="s">
        <v>77</v>
      </c>
      <c r="G90" s="113">
        <v>6</v>
      </c>
      <c r="H90" s="113">
        <v>2</v>
      </c>
      <c r="I90" s="114" t="s">
        <v>353</v>
      </c>
      <c r="J90" s="115">
        <v>0.25</v>
      </c>
      <c r="K90" s="114" t="s">
        <v>129</v>
      </c>
      <c r="L90" s="116" t="s">
        <v>239</v>
      </c>
      <c r="M90" s="115">
        <v>0.5</v>
      </c>
      <c r="N90" s="197">
        <v>0</v>
      </c>
      <c r="O90" s="197">
        <v>1</v>
      </c>
      <c r="P90" s="198"/>
      <c r="Q90" s="117"/>
      <c r="R90" s="118"/>
      <c r="S90" s="114" t="s">
        <v>136</v>
      </c>
      <c r="T90" s="131">
        <v>0.25</v>
      </c>
      <c r="U90" s="114" t="s">
        <v>129</v>
      </c>
      <c r="V90" s="116" t="s">
        <v>239</v>
      </c>
      <c r="W90" s="119">
        <v>0.5</v>
      </c>
      <c r="X90" s="199">
        <v>0</v>
      </c>
      <c r="Y90" s="197">
        <v>1</v>
      </c>
      <c r="Z90" s="200"/>
      <c r="AA90" s="120">
        <v>27</v>
      </c>
      <c r="AB90" s="122"/>
      <c r="AC90" s="122">
        <v>33</v>
      </c>
      <c r="AD90" s="121"/>
      <c r="AE90" s="120"/>
      <c r="AF90" s="201"/>
      <c r="AG90" s="201"/>
      <c r="AH90" s="201"/>
      <c r="AI90" s="201"/>
      <c r="AJ90" s="201"/>
      <c r="AK90" s="201" t="s">
        <v>52</v>
      </c>
      <c r="AL90" s="201" t="s">
        <v>52</v>
      </c>
      <c r="AM90" s="201" t="s">
        <v>52</v>
      </c>
      <c r="AN90" s="201" t="s">
        <v>52</v>
      </c>
      <c r="AO90" s="122"/>
      <c r="AP90" s="122"/>
      <c r="AQ90" s="122"/>
      <c r="AR90" s="122"/>
      <c r="AS90" s="122" t="s">
        <v>52</v>
      </c>
      <c r="AT90" s="122" t="s">
        <v>60</v>
      </c>
      <c r="AU90" s="122"/>
      <c r="AV90" s="122"/>
      <c r="AW90" s="121"/>
      <c r="AY90" s="56">
        <f>SUM(AA90:AD90)</f>
        <v>60</v>
      </c>
      <c r="AZ90" s="57">
        <f>AY90/G90</f>
        <v>10</v>
      </c>
      <c r="BA90" s="56"/>
      <c r="BB90" s="58">
        <f>J90+J91+M90</f>
        <v>1</v>
      </c>
      <c r="BC90" s="58">
        <f>T90+T91+W90</f>
        <v>1</v>
      </c>
    </row>
    <row r="91" spans="1:55" s="55" customFormat="1" x14ac:dyDescent="0.25">
      <c r="A91" s="185"/>
      <c r="B91" s="186"/>
      <c r="C91" s="224"/>
      <c r="D91" s="35"/>
      <c r="E91" s="35"/>
      <c r="F91" s="49"/>
      <c r="G91" s="35"/>
      <c r="H91" s="35"/>
      <c r="I91" s="38" t="s">
        <v>121</v>
      </c>
      <c r="J91" s="206">
        <v>0.25</v>
      </c>
      <c r="K91" s="38"/>
      <c r="L91" s="205"/>
      <c r="M91" s="206"/>
      <c r="N91" s="48">
        <v>0</v>
      </c>
      <c r="O91" s="48"/>
      <c r="P91" s="43"/>
      <c r="Q91" s="225"/>
      <c r="R91" s="226"/>
      <c r="S91" s="38" t="s">
        <v>136</v>
      </c>
      <c r="T91" s="227">
        <v>0.25</v>
      </c>
      <c r="U91" s="38"/>
      <c r="V91" s="205"/>
      <c r="W91" s="46"/>
      <c r="X91" s="47">
        <v>0</v>
      </c>
      <c r="Y91" s="48"/>
      <c r="Z91" s="49"/>
      <c r="AA91" s="54"/>
      <c r="AB91" s="52"/>
      <c r="AC91" s="52"/>
      <c r="AD91" s="53"/>
      <c r="AE91" s="54"/>
      <c r="AF91" s="184"/>
      <c r="AG91" s="184"/>
      <c r="AH91" s="184"/>
      <c r="AI91" s="184"/>
      <c r="AJ91" s="184"/>
      <c r="AK91" s="184" t="s">
        <v>52</v>
      </c>
      <c r="AL91" s="184" t="s">
        <v>52</v>
      </c>
      <c r="AM91" s="184" t="s">
        <v>52</v>
      </c>
      <c r="AN91" s="184" t="s">
        <v>52</v>
      </c>
      <c r="AO91" s="52"/>
      <c r="AP91" s="52"/>
      <c r="AQ91" s="52"/>
      <c r="AR91" s="52"/>
      <c r="AS91" s="52" t="s">
        <v>52</v>
      </c>
      <c r="AT91" s="52" t="s">
        <v>60</v>
      </c>
      <c r="AU91" s="52"/>
      <c r="AV91" s="52"/>
      <c r="AW91" s="53"/>
      <c r="AY91" s="56"/>
      <c r="AZ91" s="57"/>
      <c r="BA91" s="56"/>
      <c r="BB91" s="58"/>
      <c r="BC91" s="58"/>
    </row>
    <row r="92" spans="1:55" s="55" customFormat="1" x14ac:dyDescent="0.25">
      <c r="A92" s="194" t="s">
        <v>544</v>
      </c>
      <c r="B92" s="111" t="s">
        <v>627</v>
      </c>
      <c r="C92" s="112" t="s">
        <v>339</v>
      </c>
      <c r="D92" s="113" t="s">
        <v>60</v>
      </c>
      <c r="E92" s="113" t="s">
        <v>290</v>
      </c>
      <c r="F92" s="200" t="s">
        <v>52</v>
      </c>
      <c r="G92" s="113">
        <v>3</v>
      </c>
      <c r="H92" s="113">
        <v>1</v>
      </c>
      <c r="I92" s="114" t="s">
        <v>122</v>
      </c>
      <c r="J92" s="115">
        <v>0.1</v>
      </c>
      <c r="K92" s="114" t="s">
        <v>129</v>
      </c>
      <c r="L92" s="116" t="s">
        <v>131</v>
      </c>
      <c r="M92" s="115">
        <v>0.6</v>
      </c>
      <c r="N92" s="197">
        <v>0.1</v>
      </c>
      <c r="O92" s="197">
        <v>0.9</v>
      </c>
      <c r="P92" s="198"/>
      <c r="Q92" s="117"/>
      <c r="R92" s="118"/>
      <c r="S92" s="114" t="s">
        <v>136</v>
      </c>
      <c r="T92" s="131">
        <v>0.1</v>
      </c>
      <c r="U92" s="114" t="s">
        <v>129</v>
      </c>
      <c r="V92" s="116" t="s">
        <v>131</v>
      </c>
      <c r="W92" s="119">
        <v>0.6</v>
      </c>
      <c r="X92" s="199">
        <v>0.1</v>
      </c>
      <c r="Y92" s="197">
        <v>0.9</v>
      </c>
      <c r="Z92" s="200"/>
      <c r="AA92" s="120">
        <v>15</v>
      </c>
      <c r="AB92" s="122"/>
      <c r="AC92" s="122">
        <v>15</v>
      </c>
      <c r="AD92" s="121">
        <v>3.5</v>
      </c>
      <c r="AE92" s="120"/>
      <c r="AF92" s="201"/>
      <c r="AG92" s="201"/>
      <c r="AH92" s="201"/>
      <c r="AI92" s="201"/>
      <c r="AJ92" s="201" t="s">
        <v>52</v>
      </c>
      <c r="AK92" s="201" t="s">
        <v>52</v>
      </c>
      <c r="AL92" s="201" t="s">
        <v>52</v>
      </c>
      <c r="AM92" s="201"/>
      <c r="AN92" s="201" t="s">
        <v>52</v>
      </c>
      <c r="AO92" s="122"/>
      <c r="AP92" s="122"/>
      <c r="AQ92" s="122"/>
      <c r="AR92" s="122"/>
      <c r="AS92" s="122"/>
      <c r="AT92" s="122"/>
      <c r="AU92" s="122"/>
      <c r="AV92" s="122"/>
      <c r="AW92" s="121"/>
      <c r="AY92" s="56">
        <f>SUM(AA92:AD92)</f>
        <v>33.5</v>
      </c>
      <c r="AZ92" s="57">
        <f>AY92/G92</f>
        <v>11.166666666666666</v>
      </c>
      <c r="BA92" s="56"/>
      <c r="BB92" s="58">
        <f>J92+J93+M92</f>
        <v>1</v>
      </c>
      <c r="BC92" s="58">
        <f>T92+T93+W92</f>
        <v>1</v>
      </c>
    </row>
    <row r="93" spans="1:55" s="55" customFormat="1" x14ac:dyDescent="0.25">
      <c r="A93" s="185"/>
      <c r="B93" s="186"/>
      <c r="C93" s="203"/>
      <c r="D93" s="204"/>
      <c r="E93" s="204"/>
      <c r="F93" s="213"/>
      <c r="G93" s="204"/>
      <c r="H93" s="204"/>
      <c r="I93" s="214" t="s">
        <v>121</v>
      </c>
      <c r="J93" s="216">
        <v>0.3</v>
      </c>
      <c r="K93" s="214"/>
      <c r="L93" s="215"/>
      <c r="M93" s="216"/>
      <c r="N93" s="217">
        <v>0</v>
      </c>
      <c r="O93" s="217"/>
      <c r="P93" s="208"/>
      <c r="Q93" s="218"/>
      <c r="R93" s="219"/>
      <c r="S93" s="214" t="s">
        <v>136</v>
      </c>
      <c r="T93" s="242">
        <v>0.3</v>
      </c>
      <c r="U93" s="214"/>
      <c r="V93" s="215"/>
      <c r="W93" s="220"/>
      <c r="X93" s="221">
        <v>0</v>
      </c>
      <c r="Y93" s="217"/>
      <c r="Z93" s="213"/>
      <c r="AA93" s="88"/>
      <c r="AB93" s="89"/>
      <c r="AC93" s="89"/>
      <c r="AD93" s="90"/>
      <c r="AE93" s="88"/>
      <c r="AF93" s="210"/>
      <c r="AG93" s="210"/>
      <c r="AH93" s="210"/>
      <c r="AI93" s="210"/>
      <c r="AJ93" s="210" t="s">
        <v>52</v>
      </c>
      <c r="AK93" s="210" t="s">
        <v>52</v>
      </c>
      <c r="AL93" s="210" t="s">
        <v>52</v>
      </c>
      <c r="AM93" s="210"/>
      <c r="AN93" s="210" t="s">
        <v>52</v>
      </c>
      <c r="AO93" s="89"/>
      <c r="AP93" s="89"/>
      <c r="AQ93" s="89"/>
      <c r="AR93" s="89"/>
      <c r="AS93" s="89"/>
      <c r="AT93" s="89"/>
      <c r="AU93" s="89"/>
      <c r="AV93" s="89"/>
      <c r="AW93" s="90"/>
      <c r="AY93" s="56"/>
      <c r="AZ93" s="57"/>
      <c r="BA93" s="56"/>
      <c r="BB93" s="58"/>
      <c r="BC93" s="58"/>
    </row>
    <row r="94" spans="1:55" s="55" customFormat="1" x14ac:dyDescent="0.25">
      <c r="A94" s="194" t="s">
        <v>545</v>
      </c>
      <c r="B94" s="111" t="s">
        <v>636</v>
      </c>
      <c r="C94" s="112" t="s">
        <v>340</v>
      </c>
      <c r="D94" s="113" t="s">
        <v>60</v>
      </c>
      <c r="E94" s="113" t="s">
        <v>291</v>
      </c>
      <c r="F94" s="200" t="s">
        <v>52</v>
      </c>
      <c r="G94" s="113">
        <v>6</v>
      </c>
      <c r="H94" s="113">
        <v>2</v>
      </c>
      <c r="I94" s="114" t="s">
        <v>22</v>
      </c>
      <c r="J94" s="115">
        <v>0.3</v>
      </c>
      <c r="K94" s="114" t="s">
        <v>129</v>
      </c>
      <c r="L94" s="116" t="s">
        <v>131</v>
      </c>
      <c r="M94" s="115">
        <v>0.6</v>
      </c>
      <c r="N94" s="199">
        <v>0</v>
      </c>
      <c r="O94" s="197">
        <v>1</v>
      </c>
      <c r="P94" s="198"/>
      <c r="Q94" s="117"/>
      <c r="R94" s="118"/>
      <c r="S94" s="114" t="s">
        <v>136</v>
      </c>
      <c r="T94" s="131">
        <v>0.3</v>
      </c>
      <c r="U94" s="114" t="s">
        <v>129</v>
      </c>
      <c r="V94" s="116" t="s">
        <v>131</v>
      </c>
      <c r="W94" s="119">
        <v>0.6</v>
      </c>
      <c r="X94" s="199">
        <v>0</v>
      </c>
      <c r="Y94" s="197">
        <v>1</v>
      </c>
      <c r="Z94" s="200"/>
      <c r="AA94" s="120">
        <v>30</v>
      </c>
      <c r="AB94" s="122"/>
      <c r="AC94" s="122">
        <v>30</v>
      </c>
      <c r="AD94" s="121"/>
      <c r="AE94" s="120"/>
      <c r="AF94" s="201"/>
      <c r="AG94" s="201"/>
      <c r="AH94" s="201"/>
      <c r="AI94" s="201"/>
      <c r="AJ94" s="201"/>
      <c r="AK94" s="201"/>
      <c r="AL94" s="201"/>
      <c r="AM94" s="201"/>
      <c r="AN94" s="201"/>
      <c r="AO94" s="122" t="s">
        <v>52</v>
      </c>
      <c r="AP94" s="122" t="s">
        <v>52</v>
      </c>
      <c r="AQ94" s="122" t="s">
        <v>52</v>
      </c>
      <c r="AR94" s="122"/>
      <c r="AS94" s="122"/>
      <c r="AT94" s="122"/>
      <c r="AU94" s="122"/>
      <c r="AV94" s="122"/>
      <c r="AW94" s="121"/>
      <c r="AY94" s="56">
        <f>SUM(AA94:AD94)</f>
        <v>60</v>
      </c>
      <c r="AZ94" s="57">
        <f>AY94/G94</f>
        <v>10</v>
      </c>
      <c r="BA94" s="56"/>
      <c r="BB94" s="58">
        <f>J94+J95+M94</f>
        <v>1</v>
      </c>
      <c r="BC94" s="58">
        <f>T94+T95+W94</f>
        <v>1</v>
      </c>
    </row>
    <row r="95" spans="1:55" s="55" customFormat="1" x14ac:dyDescent="0.25">
      <c r="A95" s="185"/>
      <c r="B95" s="186"/>
      <c r="C95" s="224"/>
      <c r="D95" s="35"/>
      <c r="E95" s="35"/>
      <c r="F95" s="49"/>
      <c r="G95" s="35"/>
      <c r="H95" s="35"/>
      <c r="I95" s="38" t="s">
        <v>121</v>
      </c>
      <c r="J95" s="206">
        <v>0.1</v>
      </c>
      <c r="K95" s="38"/>
      <c r="L95" s="205"/>
      <c r="M95" s="206"/>
      <c r="N95" s="47">
        <v>0</v>
      </c>
      <c r="O95" s="48"/>
      <c r="P95" s="43"/>
      <c r="Q95" s="225"/>
      <c r="R95" s="226"/>
      <c r="S95" s="38" t="s">
        <v>136</v>
      </c>
      <c r="T95" s="227">
        <v>0.1</v>
      </c>
      <c r="U95" s="38"/>
      <c r="V95" s="205"/>
      <c r="W95" s="46"/>
      <c r="X95" s="47">
        <v>0</v>
      </c>
      <c r="Y95" s="48"/>
      <c r="Z95" s="49"/>
      <c r="AA95" s="54"/>
      <c r="AB95" s="52"/>
      <c r="AC95" s="52"/>
      <c r="AD95" s="53"/>
      <c r="AE95" s="54"/>
      <c r="AF95" s="184"/>
      <c r="AG95" s="184"/>
      <c r="AH95" s="184"/>
      <c r="AI95" s="184"/>
      <c r="AJ95" s="184"/>
      <c r="AK95" s="184"/>
      <c r="AL95" s="184"/>
      <c r="AM95" s="184"/>
      <c r="AN95" s="184"/>
      <c r="AO95" s="52" t="s">
        <v>52</v>
      </c>
      <c r="AP95" s="52" t="s">
        <v>52</v>
      </c>
      <c r="AQ95" s="52" t="s">
        <v>52</v>
      </c>
      <c r="AR95" s="52"/>
      <c r="AS95" s="52"/>
      <c r="AT95" s="52"/>
      <c r="AU95" s="52"/>
      <c r="AV95" s="52"/>
      <c r="AW95" s="53"/>
      <c r="AY95" s="56"/>
      <c r="AZ95" s="57"/>
      <c r="BA95" s="56"/>
      <c r="BB95" s="58"/>
      <c r="BC95" s="58"/>
    </row>
    <row r="96" spans="1:55" s="55" customFormat="1" ht="15" x14ac:dyDescent="0.25">
      <c r="A96" s="194" t="s">
        <v>503</v>
      </c>
      <c r="B96" s="222"/>
      <c r="C96" s="112" t="s">
        <v>341</v>
      </c>
      <c r="D96" s="113"/>
      <c r="E96" s="113" t="s">
        <v>292</v>
      </c>
      <c r="F96" s="200" t="s">
        <v>52</v>
      </c>
      <c r="G96" s="113">
        <v>3</v>
      </c>
      <c r="H96" s="113">
        <v>1</v>
      </c>
      <c r="I96" s="114" t="s">
        <v>122</v>
      </c>
      <c r="J96" s="115">
        <v>0.1</v>
      </c>
      <c r="K96" s="114" t="s">
        <v>129</v>
      </c>
      <c r="L96" s="116" t="s">
        <v>131</v>
      </c>
      <c r="M96" s="115">
        <v>0.6</v>
      </c>
      <c r="N96" s="197">
        <v>0.1</v>
      </c>
      <c r="O96" s="197">
        <v>0.9</v>
      </c>
      <c r="P96" s="198"/>
      <c r="Q96" s="117"/>
      <c r="R96" s="118"/>
      <c r="S96" s="114" t="s">
        <v>136</v>
      </c>
      <c r="T96" s="131">
        <v>0.1</v>
      </c>
      <c r="U96" s="114" t="s">
        <v>129</v>
      </c>
      <c r="V96" s="116" t="s">
        <v>131</v>
      </c>
      <c r="W96" s="119">
        <v>0.6</v>
      </c>
      <c r="X96" s="199">
        <v>0.1</v>
      </c>
      <c r="Y96" s="197">
        <v>0.9</v>
      </c>
      <c r="Z96" s="200"/>
      <c r="AA96" s="120"/>
      <c r="AB96" s="122">
        <v>30</v>
      </c>
      <c r="AC96" s="122"/>
      <c r="AD96" s="121">
        <v>3.5</v>
      </c>
      <c r="AE96" s="120"/>
      <c r="AF96" s="201"/>
      <c r="AG96" s="201"/>
      <c r="AH96" s="201"/>
      <c r="AI96" s="201"/>
      <c r="AJ96" s="201"/>
      <c r="AK96" s="201"/>
      <c r="AL96" s="201"/>
      <c r="AM96" s="201" t="s">
        <v>52</v>
      </c>
      <c r="AN96" s="201"/>
      <c r="AO96" s="122"/>
      <c r="AP96" s="122"/>
      <c r="AQ96" s="122"/>
      <c r="AR96" s="122"/>
      <c r="AS96" s="122"/>
      <c r="AT96" s="122"/>
      <c r="AU96" s="122"/>
      <c r="AV96" s="122"/>
      <c r="AW96" s="121"/>
      <c r="AY96" s="56">
        <f>SUM(AA96:AD96)</f>
        <v>33.5</v>
      </c>
      <c r="AZ96" s="57">
        <f>AY96/G96</f>
        <v>11.166666666666666</v>
      </c>
      <c r="BA96" s="56"/>
      <c r="BB96" s="58">
        <f>J96+J97+M96</f>
        <v>1</v>
      </c>
      <c r="BC96" s="58">
        <f>T96+T97+W96</f>
        <v>1</v>
      </c>
    </row>
    <row r="97" spans="1:55" s="55" customFormat="1" ht="16.5" thickBot="1" x14ac:dyDescent="0.3">
      <c r="A97" s="185"/>
      <c r="B97" s="186"/>
      <c r="C97" s="203"/>
      <c r="D97" s="204"/>
      <c r="E97" s="204"/>
      <c r="F97" s="213"/>
      <c r="G97" s="204"/>
      <c r="H97" s="204"/>
      <c r="I97" s="214" t="s">
        <v>121</v>
      </c>
      <c r="J97" s="216">
        <v>0.3</v>
      </c>
      <c r="K97" s="214"/>
      <c r="L97" s="215"/>
      <c r="M97" s="216"/>
      <c r="N97" s="217">
        <v>0</v>
      </c>
      <c r="O97" s="217"/>
      <c r="P97" s="208"/>
      <c r="Q97" s="218"/>
      <c r="R97" s="219"/>
      <c r="S97" s="214" t="s">
        <v>136</v>
      </c>
      <c r="T97" s="242">
        <v>0.3</v>
      </c>
      <c r="U97" s="214"/>
      <c r="V97" s="215"/>
      <c r="W97" s="220"/>
      <c r="X97" s="221">
        <v>0</v>
      </c>
      <c r="Y97" s="217"/>
      <c r="Z97" s="213"/>
      <c r="AA97" s="88"/>
      <c r="AB97" s="89"/>
      <c r="AC97" s="89"/>
      <c r="AD97" s="90"/>
      <c r="AE97" s="88"/>
      <c r="AF97" s="210"/>
      <c r="AG97" s="210"/>
      <c r="AH97" s="210"/>
      <c r="AI97" s="210"/>
      <c r="AJ97" s="210"/>
      <c r="AK97" s="210"/>
      <c r="AL97" s="210"/>
      <c r="AM97" s="210" t="s">
        <v>52</v>
      </c>
      <c r="AN97" s="210"/>
      <c r="AO97" s="89"/>
      <c r="AP97" s="89"/>
      <c r="AQ97" s="89"/>
      <c r="AR97" s="89"/>
      <c r="AS97" s="89"/>
      <c r="AT97" s="89"/>
      <c r="AU97" s="89"/>
      <c r="AV97" s="89"/>
      <c r="AW97" s="90"/>
      <c r="AY97" s="56"/>
      <c r="AZ97" s="57"/>
      <c r="BA97" s="56"/>
      <c r="BB97" s="58"/>
      <c r="BC97" s="58"/>
    </row>
    <row r="98" spans="1:55" s="55" customFormat="1" x14ac:dyDescent="0.25">
      <c r="A98" s="194" t="s">
        <v>546</v>
      </c>
      <c r="B98" s="111" t="s">
        <v>636</v>
      </c>
      <c r="C98" s="112" t="s">
        <v>342</v>
      </c>
      <c r="D98" s="113"/>
      <c r="E98" s="113" t="s">
        <v>293</v>
      </c>
      <c r="F98" s="200" t="s">
        <v>52</v>
      </c>
      <c r="G98" s="113">
        <v>3</v>
      </c>
      <c r="H98" s="113">
        <v>1</v>
      </c>
      <c r="I98" s="114" t="s">
        <v>121</v>
      </c>
      <c r="J98" s="115">
        <v>0.33329999999999999</v>
      </c>
      <c r="K98" s="114"/>
      <c r="L98" s="116"/>
      <c r="M98" s="115"/>
      <c r="N98" s="197"/>
      <c r="O98" s="197"/>
      <c r="P98" s="198"/>
      <c r="Q98" s="117" t="s">
        <v>9</v>
      </c>
      <c r="R98" s="118"/>
      <c r="S98" s="114" t="s">
        <v>136</v>
      </c>
      <c r="T98" s="131">
        <v>0.16664999999999999</v>
      </c>
      <c r="U98" s="114" t="s">
        <v>129</v>
      </c>
      <c r="V98" s="174" t="s">
        <v>131</v>
      </c>
      <c r="W98" s="119">
        <v>0.5</v>
      </c>
      <c r="X98" s="199"/>
      <c r="Y98" s="197"/>
      <c r="Z98" s="200" t="s">
        <v>60</v>
      </c>
      <c r="AA98" s="120">
        <v>15</v>
      </c>
      <c r="AB98" s="122"/>
      <c r="AC98" s="122">
        <v>12</v>
      </c>
      <c r="AD98" s="121">
        <v>12</v>
      </c>
      <c r="AE98" s="120"/>
      <c r="AF98" s="201"/>
      <c r="AG98" s="201"/>
      <c r="AH98" s="201"/>
      <c r="AI98" s="201"/>
      <c r="AJ98" s="201"/>
      <c r="AK98" s="201"/>
      <c r="AL98" s="201"/>
      <c r="AM98" s="201"/>
      <c r="AN98" s="201"/>
      <c r="AO98" s="122"/>
      <c r="AP98" s="122"/>
      <c r="AQ98" s="122" t="s">
        <v>52</v>
      </c>
      <c r="AR98" s="122"/>
      <c r="AS98" s="122"/>
      <c r="AT98" s="122"/>
      <c r="AU98" s="122"/>
      <c r="AV98" s="122"/>
      <c r="AW98" s="121"/>
      <c r="AY98" s="56">
        <f>SUM(AA98:AD98)</f>
        <v>39</v>
      </c>
      <c r="AZ98" s="57">
        <f>AY98/G98</f>
        <v>13</v>
      </c>
      <c r="BA98" s="56"/>
      <c r="BB98" s="58">
        <f>J98+J99+J100+M98</f>
        <v>0.99990000000000001</v>
      </c>
      <c r="BC98" s="58">
        <f>T98+T99+T100+W98</f>
        <v>1</v>
      </c>
    </row>
    <row r="99" spans="1:55" s="55" customFormat="1" ht="15" x14ac:dyDescent="0.25">
      <c r="A99" s="245"/>
      <c r="B99" s="246"/>
      <c r="C99" s="224"/>
      <c r="D99" s="35"/>
      <c r="E99" s="35"/>
      <c r="F99" s="49"/>
      <c r="G99" s="35"/>
      <c r="H99" s="35"/>
      <c r="I99" s="38" t="s">
        <v>354</v>
      </c>
      <c r="J99" s="206">
        <v>0.33329999999999999</v>
      </c>
      <c r="K99" s="38"/>
      <c r="L99" s="205"/>
      <c r="M99" s="206"/>
      <c r="N99" s="48"/>
      <c r="O99" s="48"/>
      <c r="P99" s="43"/>
      <c r="Q99" s="225"/>
      <c r="R99" s="226"/>
      <c r="S99" s="38" t="s">
        <v>136</v>
      </c>
      <c r="T99" s="227">
        <v>0.16664999999999999</v>
      </c>
      <c r="U99" s="38"/>
      <c r="V99" s="205"/>
      <c r="W99" s="46"/>
      <c r="X99" s="47"/>
      <c r="Y99" s="48"/>
      <c r="Z99" s="49"/>
      <c r="AA99" s="54"/>
      <c r="AB99" s="52"/>
      <c r="AC99" s="52"/>
      <c r="AD99" s="53"/>
      <c r="AE99" s="54"/>
      <c r="AF99" s="184"/>
      <c r="AG99" s="184"/>
      <c r="AH99" s="184"/>
      <c r="AI99" s="184"/>
      <c r="AJ99" s="184"/>
      <c r="AK99" s="184"/>
      <c r="AL99" s="184"/>
      <c r="AM99" s="184"/>
      <c r="AN99" s="184"/>
      <c r="AO99" s="52"/>
      <c r="AP99" s="52"/>
      <c r="AQ99" s="52" t="s">
        <v>52</v>
      </c>
      <c r="AR99" s="52"/>
      <c r="AS99" s="52"/>
      <c r="AT99" s="52"/>
      <c r="AU99" s="52"/>
      <c r="AV99" s="52"/>
      <c r="AW99" s="53"/>
      <c r="AY99" s="56"/>
      <c r="AZ99" s="57"/>
      <c r="BA99" s="56"/>
      <c r="BB99" s="58"/>
      <c r="BC99" s="58"/>
    </row>
    <row r="100" spans="1:55" s="55" customFormat="1" x14ac:dyDescent="0.25">
      <c r="A100" s="223"/>
      <c r="B100" s="186"/>
      <c r="C100" s="203"/>
      <c r="D100" s="204"/>
      <c r="E100" s="204"/>
      <c r="F100" s="213"/>
      <c r="G100" s="204"/>
      <c r="H100" s="204"/>
      <c r="I100" s="214" t="s">
        <v>691</v>
      </c>
      <c r="J100" s="216">
        <v>0.33329999999999999</v>
      </c>
      <c r="K100" s="214"/>
      <c r="L100" s="215"/>
      <c r="M100" s="216"/>
      <c r="N100" s="217"/>
      <c r="O100" s="217"/>
      <c r="P100" s="208"/>
      <c r="Q100" s="218"/>
      <c r="R100" s="219"/>
      <c r="S100" s="214" t="s">
        <v>136</v>
      </c>
      <c r="T100" s="242">
        <v>0.16669999999999999</v>
      </c>
      <c r="U100" s="214"/>
      <c r="V100" s="215"/>
      <c r="W100" s="220"/>
      <c r="X100" s="221"/>
      <c r="Y100" s="217"/>
      <c r="Z100" s="213"/>
      <c r="AA100" s="88"/>
      <c r="AB100" s="89"/>
      <c r="AC100" s="89"/>
      <c r="AD100" s="90"/>
      <c r="AE100" s="88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89"/>
      <c r="AP100" s="89"/>
      <c r="AQ100" s="89" t="s">
        <v>52</v>
      </c>
      <c r="AR100" s="89"/>
      <c r="AS100" s="89"/>
      <c r="AT100" s="89"/>
      <c r="AU100" s="89"/>
      <c r="AV100" s="89"/>
      <c r="AW100" s="90"/>
      <c r="AY100" s="56"/>
      <c r="AZ100" s="57"/>
      <c r="BA100" s="56"/>
      <c r="BB100" s="58"/>
      <c r="BC100" s="58"/>
    </row>
    <row r="101" spans="1:55" s="55" customFormat="1" x14ac:dyDescent="0.25">
      <c r="A101" s="241" t="s">
        <v>547</v>
      </c>
      <c r="B101" s="111" t="s">
        <v>636</v>
      </c>
      <c r="C101" s="112" t="s">
        <v>343</v>
      </c>
      <c r="D101" s="113" t="s">
        <v>60</v>
      </c>
      <c r="E101" s="113" t="s">
        <v>294</v>
      </c>
      <c r="F101" s="200" t="s">
        <v>52</v>
      </c>
      <c r="G101" s="113">
        <v>3</v>
      </c>
      <c r="H101" s="113">
        <v>1</v>
      </c>
      <c r="I101" s="114" t="s">
        <v>22</v>
      </c>
      <c r="J101" s="115">
        <v>0.2</v>
      </c>
      <c r="K101" s="114"/>
      <c r="L101" s="116"/>
      <c r="M101" s="115"/>
      <c r="N101" s="197"/>
      <c r="O101" s="197"/>
      <c r="P101" s="198"/>
      <c r="Q101" s="117" t="s">
        <v>136</v>
      </c>
      <c r="R101" s="118"/>
      <c r="S101" s="114"/>
      <c r="T101" s="115"/>
      <c r="U101" s="114"/>
      <c r="V101" s="116"/>
      <c r="W101" s="247"/>
      <c r="X101" s="199"/>
      <c r="Y101" s="197"/>
      <c r="Z101" s="200"/>
      <c r="AA101" s="120">
        <v>3</v>
      </c>
      <c r="AB101" s="122"/>
      <c r="AC101" s="122">
        <v>6</v>
      </c>
      <c r="AD101" s="121">
        <v>21</v>
      </c>
      <c r="AE101" s="120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122" t="s">
        <v>52</v>
      </c>
      <c r="AP101" s="122" t="s">
        <v>52</v>
      </c>
      <c r="AQ101" s="122"/>
      <c r="AR101" s="122"/>
      <c r="AS101" s="122"/>
      <c r="AT101" s="122"/>
      <c r="AU101" s="122"/>
      <c r="AV101" s="122"/>
      <c r="AW101" s="121"/>
      <c r="AY101" s="56">
        <f>SUM(AA101:AD101)</f>
        <v>30</v>
      </c>
      <c r="AZ101" s="57">
        <f>AY101/G101</f>
        <v>10</v>
      </c>
      <c r="BA101" s="56"/>
      <c r="BB101" s="58">
        <f>J101+J102+J103+M101</f>
        <v>1</v>
      </c>
      <c r="BC101" s="58">
        <f>T101+T102+T103+W101</f>
        <v>0</v>
      </c>
    </row>
    <row r="102" spans="1:55" s="55" customFormat="1" x14ac:dyDescent="0.25">
      <c r="A102" s="245"/>
      <c r="B102" s="186"/>
      <c r="C102" s="224"/>
      <c r="D102" s="35"/>
      <c r="E102" s="35"/>
      <c r="F102" s="49"/>
      <c r="G102" s="35"/>
      <c r="H102" s="35"/>
      <c r="I102" s="38" t="s">
        <v>22</v>
      </c>
      <c r="J102" s="206">
        <v>0.4</v>
      </c>
      <c r="K102" s="38"/>
      <c r="L102" s="205"/>
      <c r="M102" s="206"/>
      <c r="N102" s="48"/>
      <c r="O102" s="48"/>
      <c r="P102" s="43"/>
      <c r="Q102" s="225"/>
      <c r="R102" s="226"/>
      <c r="S102" s="38"/>
      <c r="T102" s="206"/>
      <c r="U102" s="38"/>
      <c r="V102" s="205"/>
      <c r="W102" s="46"/>
      <c r="X102" s="47"/>
      <c r="Y102" s="48"/>
      <c r="Z102" s="49"/>
      <c r="AA102" s="54"/>
      <c r="AB102" s="52"/>
      <c r="AC102" s="52"/>
      <c r="AD102" s="53"/>
      <c r="AE102" s="5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52" t="s">
        <v>52</v>
      </c>
      <c r="AP102" s="52" t="s">
        <v>52</v>
      </c>
      <c r="AQ102" s="52"/>
      <c r="AR102" s="52"/>
      <c r="AS102" s="52"/>
      <c r="AT102" s="52"/>
      <c r="AU102" s="52"/>
      <c r="AV102" s="52"/>
      <c r="AW102" s="53"/>
      <c r="AY102" s="56"/>
      <c r="AZ102" s="57"/>
      <c r="BA102" s="56"/>
      <c r="BB102" s="58"/>
      <c r="BC102" s="58"/>
    </row>
    <row r="103" spans="1:55" s="55" customFormat="1" x14ac:dyDescent="0.25">
      <c r="A103" s="185"/>
      <c r="B103" s="186"/>
      <c r="C103" s="203"/>
      <c r="D103" s="204"/>
      <c r="E103" s="204"/>
      <c r="F103" s="213"/>
      <c r="G103" s="204"/>
      <c r="H103" s="204"/>
      <c r="I103" s="214" t="s">
        <v>22</v>
      </c>
      <c r="J103" s="216">
        <v>0.4</v>
      </c>
      <c r="K103" s="214"/>
      <c r="L103" s="215"/>
      <c r="M103" s="216"/>
      <c r="N103" s="217"/>
      <c r="O103" s="217"/>
      <c r="P103" s="208"/>
      <c r="Q103" s="218"/>
      <c r="R103" s="219"/>
      <c r="S103" s="214"/>
      <c r="T103" s="216"/>
      <c r="U103" s="214"/>
      <c r="V103" s="215"/>
      <c r="W103" s="220"/>
      <c r="X103" s="221"/>
      <c r="Y103" s="217"/>
      <c r="Z103" s="213"/>
      <c r="AA103" s="88"/>
      <c r="AB103" s="89"/>
      <c r="AC103" s="89"/>
      <c r="AD103" s="90"/>
      <c r="AE103" s="88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89" t="s">
        <v>52</v>
      </c>
      <c r="AP103" s="89" t="s">
        <v>52</v>
      </c>
      <c r="AQ103" s="89"/>
      <c r="AR103" s="89"/>
      <c r="AS103" s="89"/>
      <c r="AT103" s="89"/>
      <c r="AU103" s="89"/>
      <c r="AV103" s="89"/>
      <c r="AW103" s="90"/>
      <c r="AY103" s="56"/>
      <c r="AZ103" s="57"/>
      <c r="BA103" s="56"/>
      <c r="BB103" s="58"/>
      <c r="BC103" s="58"/>
    </row>
    <row r="104" spans="1:55" s="55" customFormat="1" ht="15" x14ac:dyDescent="0.25">
      <c r="A104" s="194" t="s">
        <v>548</v>
      </c>
      <c r="B104" s="222"/>
      <c r="C104" s="112" t="s">
        <v>344</v>
      </c>
      <c r="D104" s="113" t="s">
        <v>60</v>
      </c>
      <c r="E104" s="113" t="s">
        <v>295</v>
      </c>
      <c r="F104" s="200" t="s">
        <v>52</v>
      </c>
      <c r="G104" s="113">
        <v>6</v>
      </c>
      <c r="H104" s="113">
        <v>2</v>
      </c>
      <c r="I104" s="114" t="s">
        <v>355</v>
      </c>
      <c r="J104" s="115">
        <v>0.2</v>
      </c>
      <c r="K104" s="114" t="s">
        <v>129</v>
      </c>
      <c r="L104" s="116" t="s">
        <v>131</v>
      </c>
      <c r="M104" s="115">
        <v>0.6</v>
      </c>
      <c r="N104" s="197"/>
      <c r="O104" s="197"/>
      <c r="P104" s="198" t="s">
        <v>60</v>
      </c>
      <c r="Q104" s="117"/>
      <c r="R104" s="118"/>
      <c r="S104" s="114" t="s">
        <v>136</v>
      </c>
      <c r="T104" s="131">
        <v>0.2</v>
      </c>
      <c r="U104" s="114" t="s">
        <v>129</v>
      </c>
      <c r="V104" s="116" t="s">
        <v>131</v>
      </c>
      <c r="W104" s="119">
        <v>0.6</v>
      </c>
      <c r="X104" s="199"/>
      <c r="Y104" s="197"/>
      <c r="Z104" s="200" t="s">
        <v>60</v>
      </c>
      <c r="AA104" s="120"/>
      <c r="AB104" s="122">
        <v>22.5</v>
      </c>
      <c r="AC104" s="122"/>
      <c r="AD104" s="121">
        <v>18</v>
      </c>
      <c r="AE104" s="120" t="s">
        <v>52</v>
      </c>
      <c r="AF104" s="201"/>
      <c r="AG104" s="201" t="s">
        <v>52</v>
      </c>
      <c r="AH104" s="201" t="s">
        <v>52</v>
      </c>
      <c r="AI104" s="201"/>
      <c r="AJ104" s="201"/>
      <c r="AK104" s="201"/>
      <c r="AL104" s="201"/>
      <c r="AM104" s="201"/>
      <c r="AN104" s="201"/>
      <c r="AO104" s="122"/>
      <c r="AP104" s="122"/>
      <c r="AQ104" s="122"/>
      <c r="AR104" s="122"/>
      <c r="AS104" s="122"/>
      <c r="AT104" s="122"/>
      <c r="AU104" s="122"/>
      <c r="AV104" s="122"/>
      <c r="AW104" s="121"/>
      <c r="AY104" s="56">
        <f>SUM(AA104:AD104)</f>
        <v>40.5</v>
      </c>
      <c r="AZ104" s="57">
        <f>AY104/G104</f>
        <v>6.75</v>
      </c>
      <c r="BA104" s="56"/>
      <c r="BB104" s="58">
        <f>J104+J105+M104</f>
        <v>1</v>
      </c>
      <c r="BC104" s="58">
        <f>T104+T105+W104</f>
        <v>1</v>
      </c>
    </row>
    <row r="105" spans="1:55" s="55" customFormat="1" x14ac:dyDescent="0.25">
      <c r="A105" s="223"/>
      <c r="B105" s="202"/>
      <c r="C105" s="224"/>
      <c r="D105" s="35"/>
      <c r="E105" s="35"/>
      <c r="F105" s="49"/>
      <c r="G105" s="35"/>
      <c r="H105" s="35"/>
      <c r="I105" s="38" t="s">
        <v>121</v>
      </c>
      <c r="J105" s="206">
        <v>0.2</v>
      </c>
      <c r="K105" s="38"/>
      <c r="L105" s="205"/>
      <c r="M105" s="206"/>
      <c r="N105" s="48"/>
      <c r="O105" s="48"/>
      <c r="P105" s="43"/>
      <c r="Q105" s="225"/>
      <c r="R105" s="226"/>
      <c r="S105" s="38" t="s">
        <v>136</v>
      </c>
      <c r="T105" s="227">
        <v>0.2</v>
      </c>
      <c r="U105" s="38"/>
      <c r="V105" s="205"/>
      <c r="W105" s="46"/>
      <c r="X105" s="47"/>
      <c r="Y105" s="48"/>
      <c r="Z105" s="49"/>
      <c r="AA105" s="54"/>
      <c r="AB105" s="52"/>
      <c r="AC105" s="52"/>
      <c r="AD105" s="53"/>
      <c r="AE105" s="54" t="s">
        <v>52</v>
      </c>
      <c r="AF105" s="184"/>
      <c r="AG105" s="184" t="s">
        <v>52</v>
      </c>
      <c r="AH105" s="184" t="s">
        <v>52</v>
      </c>
      <c r="AI105" s="184"/>
      <c r="AJ105" s="184"/>
      <c r="AK105" s="184"/>
      <c r="AL105" s="184"/>
      <c r="AM105" s="184"/>
      <c r="AN105" s="184"/>
      <c r="AO105" s="52"/>
      <c r="AP105" s="52"/>
      <c r="AQ105" s="52"/>
      <c r="AR105" s="52"/>
      <c r="AS105" s="52"/>
      <c r="AT105" s="52"/>
      <c r="AU105" s="52"/>
      <c r="AV105" s="52"/>
      <c r="AW105" s="53"/>
      <c r="AY105" s="56"/>
      <c r="AZ105" s="57"/>
      <c r="BA105" s="56"/>
      <c r="BB105" s="58"/>
      <c r="BC105" s="58"/>
    </row>
    <row r="106" spans="1:55" s="55" customFormat="1" x14ac:dyDescent="0.25">
      <c r="A106" s="194" t="s">
        <v>549</v>
      </c>
      <c r="B106" s="111" t="s">
        <v>627</v>
      </c>
      <c r="C106" s="112" t="s">
        <v>345</v>
      </c>
      <c r="D106" s="113" t="s">
        <v>60</v>
      </c>
      <c r="E106" s="113" t="s">
        <v>296</v>
      </c>
      <c r="F106" s="200" t="s">
        <v>52</v>
      </c>
      <c r="G106" s="113">
        <v>6</v>
      </c>
      <c r="H106" s="113">
        <v>2</v>
      </c>
      <c r="I106" s="114" t="s">
        <v>355</v>
      </c>
      <c r="J106" s="115">
        <v>0.3</v>
      </c>
      <c r="K106" s="114" t="s">
        <v>129</v>
      </c>
      <c r="L106" s="116" t="s">
        <v>131</v>
      </c>
      <c r="M106" s="115">
        <v>0.5</v>
      </c>
      <c r="N106" s="197"/>
      <c r="O106" s="197"/>
      <c r="P106" s="198" t="s">
        <v>60</v>
      </c>
      <c r="Q106" s="117"/>
      <c r="R106" s="118"/>
      <c r="S106" s="114" t="s">
        <v>136</v>
      </c>
      <c r="T106" s="131">
        <v>0.3</v>
      </c>
      <c r="U106" s="114" t="s">
        <v>129</v>
      </c>
      <c r="V106" s="116" t="s">
        <v>131</v>
      </c>
      <c r="W106" s="119">
        <v>0.5</v>
      </c>
      <c r="X106" s="199"/>
      <c r="Y106" s="197"/>
      <c r="Z106" s="200" t="s">
        <v>60</v>
      </c>
      <c r="AA106" s="120">
        <v>18</v>
      </c>
      <c r="AB106" s="122"/>
      <c r="AC106" s="122"/>
      <c r="AD106" s="121">
        <v>42</v>
      </c>
      <c r="AE106" s="120"/>
      <c r="AF106" s="201" t="s">
        <v>52</v>
      </c>
      <c r="AG106" s="201"/>
      <c r="AH106" s="201"/>
      <c r="AI106" s="201" t="s">
        <v>52</v>
      </c>
      <c r="AJ106" s="201"/>
      <c r="AK106" s="201"/>
      <c r="AL106" s="201"/>
      <c r="AM106" s="201"/>
      <c r="AN106" s="201"/>
      <c r="AO106" s="122"/>
      <c r="AP106" s="122"/>
      <c r="AQ106" s="122"/>
      <c r="AR106" s="122"/>
      <c r="AS106" s="122"/>
      <c r="AT106" s="122"/>
      <c r="AU106" s="122"/>
      <c r="AV106" s="122"/>
      <c r="AW106" s="121"/>
      <c r="AY106" s="56">
        <f>SUM(AA106:AD106)</f>
        <v>60</v>
      </c>
      <c r="AZ106" s="57">
        <f>AY106/G106</f>
        <v>10</v>
      </c>
      <c r="BA106" s="56"/>
      <c r="BB106" s="58">
        <f>J106+J107+M106</f>
        <v>1</v>
      </c>
      <c r="BC106" s="58">
        <f>T106+T107+W106</f>
        <v>1</v>
      </c>
    </row>
    <row r="107" spans="1:55" s="55" customFormat="1" x14ac:dyDescent="0.25">
      <c r="A107" s="185"/>
      <c r="B107" s="186"/>
      <c r="C107" s="203"/>
      <c r="D107" s="204"/>
      <c r="E107" s="204"/>
      <c r="F107" s="213"/>
      <c r="G107" s="204"/>
      <c r="H107" s="204"/>
      <c r="I107" s="214" t="s">
        <v>121</v>
      </c>
      <c r="J107" s="216">
        <v>0.2</v>
      </c>
      <c r="K107" s="214"/>
      <c r="L107" s="215"/>
      <c r="M107" s="216"/>
      <c r="N107" s="217"/>
      <c r="O107" s="217"/>
      <c r="P107" s="208"/>
      <c r="Q107" s="218"/>
      <c r="R107" s="219"/>
      <c r="S107" s="214" t="s">
        <v>136</v>
      </c>
      <c r="T107" s="242">
        <v>0.2</v>
      </c>
      <c r="U107" s="214"/>
      <c r="V107" s="215"/>
      <c r="W107" s="220"/>
      <c r="X107" s="221"/>
      <c r="Y107" s="217"/>
      <c r="Z107" s="213"/>
      <c r="AA107" s="88"/>
      <c r="AB107" s="89"/>
      <c r="AC107" s="89"/>
      <c r="AD107" s="90"/>
      <c r="AE107" s="88"/>
      <c r="AF107" s="210" t="s">
        <v>52</v>
      </c>
      <c r="AG107" s="210"/>
      <c r="AH107" s="210"/>
      <c r="AI107" s="210" t="s">
        <v>52</v>
      </c>
      <c r="AJ107" s="210"/>
      <c r="AK107" s="210"/>
      <c r="AL107" s="210"/>
      <c r="AM107" s="210"/>
      <c r="AN107" s="210"/>
      <c r="AO107" s="89"/>
      <c r="AP107" s="89"/>
      <c r="AQ107" s="89"/>
      <c r="AR107" s="89"/>
      <c r="AS107" s="89"/>
      <c r="AT107" s="89"/>
      <c r="AU107" s="89"/>
      <c r="AV107" s="89"/>
      <c r="AW107" s="90"/>
      <c r="AY107" s="56"/>
      <c r="AZ107" s="57"/>
      <c r="BA107" s="56"/>
      <c r="BB107" s="58"/>
      <c r="BC107" s="58"/>
    </row>
    <row r="108" spans="1:55" s="55" customFormat="1" x14ac:dyDescent="0.25">
      <c r="A108" s="194" t="s">
        <v>550</v>
      </c>
      <c r="B108" s="111" t="s">
        <v>627</v>
      </c>
      <c r="C108" s="112" t="s">
        <v>346</v>
      </c>
      <c r="D108" s="113" t="s">
        <v>60</v>
      </c>
      <c r="E108" s="113" t="s">
        <v>297</v>
      </c>
      <c r="F108" s="200" t="s">
        <v>52</v>
      </c>
      <c r="G108" s="113">
        <v>6</v>
      </c>
      <c r="H108" s="113">
        <v>2</v>
      </c>
      <c r="I108" s="114" t="s">
        <v>121</v>
      </c>
      <c r="J108" s="115">
        <v>0.25</v>
      </c>
      <c r="K108" s="114" t="s">
        <v>129</v>
      </c>
      <c r="L108" s="116" t="s">
        <v>131</v>
      </c>
      <c r="M108" s="115">
        <v>0.5</v>
      </c>
      <c r="N108" s="197"/>
      <c r="O108" s="197"/>
      <c r="P108" s="198" t="s">
        <v>60</v>
      </c>
      <c r="Q108" s="117"/>
      <c r="R108" s="118"/>
      <c r="S108" s="114" t="s">
        <v>136</v>
      </c>
      <c r="T108" s="131">
        <v>0.25</v>
      </c>
      <c r="U108" s="114" t="s">
        <v>129</v>
      </c>
      <c r="V108" s="116" t="s">
        <v>131</v>
      </c>
      <c r="W108" s="119">
        <v>0.5</v>
      </c>
      <c r="X108" s="199"/>
      <c r="Y108" s="197"/>
      <c r="Z108" s="200" t="s">
        <v>60</v>
      </c>
      <c r="AA108" s="120">
        <v>15</v>
      </c>
      <c r="AB108" s="122"/>
      <c r="AC108" s="122">
        <v>12</v>
      </c>
      <c r="AD108" s="121">
        <v>33</v>
      </c>
      <c r="AE108" s="120"/>
      <c r="AF108" s="201"/>
      <c r="AG108" s="201" t="s">
        <v>52</v>
      </c>
      <c r="AH108" s="201"/>
      <c r="AI108" s="201"/>
      <c r="AJ108" s="201"/>
      <c r="AK108" s="201"/>
      <c r="AL108" s="201"/>
      <c r="AM108" s="201"/>
      <c r="AN108" s="201"/>
      <c r="AO108" s="122"/>
      <c r="AP108" s="122"/>
      <c r="AQ108" s="122"/>
      <c r="AR108" s="122" t="s">
        <v>52</v>
      </c>
      <c r="AS108" s="122"/>
      <c r="AT108" s="122"/>
      <c r="AU108" s="122"/>
      <c r="AV108" s="122"/>
      <c r="AW108" s="121"/>
      <c r="AY108" s="56">
        <f>SUM(AA108:AD108)</f>
        <v>60</v>
      </c>
      <c r="AZ108" s="57">
        <f>AY108/G108</f>
        <v>10</v>
      </c>
      <c r="BA108" s="56"/>
      <c r="BB108" s="58">
        <f>J108+J109+M108</f>
        <v>1</v>
      </c>
      <c r="BC108" s="58">
        <f>T108+T109+W108</f>
        <v>1</v>
      </c>
    </row>
    <row r="109" spans="1:55" s="55" customFormat="1" x14ac:dyDescent="0.25">
      <c r="A109" s="185"/>
      <c r="B109" s="240"/>
      <c r="C109" s="34"/>
      <c r="D109" s="35"/>
      <c r="E109" s="35"/>
      <c r="F109" s="49"/>
      <c r="G109" s="35"/>
      <c r="H109" s="35"/>
      <c r="I109" s="38" t="s">
        <v>121</v>
      </c>
      <c r="J109" s="206">
        <v>0.25</v>
      </c>
      <c r="K109" s="38"/>
      <c r="L109" s="205"/>
      <c r="M109" s="206"/>
      <c r="N109" s="48"/>
      <c r="O109" s="48"/>
      <c r="P109" s="43"/>
      <c r="Q109" s="225"/>
      <c r="R109" s="226"/>
      <c r="S109" s="38" t="s">
        <v>136</v>
      </c>
      <c r="T109" s="227">
        <v>0.25</v>
      </c>
      <c r="U109" s="38"/>
      <c r="V109" s="205"/>
      <c r="W109" s="46"/>
      <c r="X109" s="47"/>
      <c r="Y109" s="48"/>
      <c r="Z109" s="49"/>
      <c r="AA109" s="54"/>
      <c r="AB109" s="52"/>
      <c r="AC109" s="52"/>
      <c r="AD109" s="53"/>
      <c r="AE109" s="54"/>
      <c r="AF109" s="184"/>
      <c r="AG109" s="184" t="s">
        <v>52</v>
      </c>
      <c r="AH109" s="184"/>
      <c r="AI109" s="184"/>
      <c r="AJ109" s="184"/>
      <c r="AK109" s="184"/>
      <c r="AL109" s="184"/>
      <c r="AM109" s="184"/>
      <c r="AN109" s="184"/>
      <c r="AO109" s="52"/>
      <c r="AP109" s="52"/>
      <c r="AQ109" s="52"/>
      <c r="AR109" s="52" t="s">
        <v>52</v>
      </c>
      <c r="AS109" s="52"/>
      <c r="AT109" s="52"/>
      <c r="AU109" s="52"/>
      <c r="AV109" s="52"/>
      <c r="AW109" s="53"/>
      <c r="AY109" s="56"/>
      <c r="AZ109" s="57"/>
      <c r="BA109" s="56"/>
      <c r="BB109" s="58"/>
      <c r="BC109" s="58"/>
    </row>
    <row r="110" spans="1:55" s="55" customFormat="1" x14ac:dyDescent="0.25">
      <c r="A110" s="194" t="s">
        <v>551</v>
      </c>
      <c r="B110" s="111" t="s">
        <v>627</v>
      </c>
      <c r="C110" s="248" t="s">
        <v>347</v>
      </c>
      <c r="D110" s="113" t="s">
        <v>60</v>
      </c>
      <c r="E110" s="113" t="s">
        <v>298</v>
      </c>
      <c r="F110" s="200" t="s">
        <v>52</v>
      </c>
      <c r="G110" s="113">
        <v>6</v>
      </c>
      <c r="H110" s="113">
        <v>2</v>
      </c>
      <c r="I110" s="114" t="s">
        <v>121</v>
      </c>
      <c r="J110" s="115">
        <v>0.2</v>
      </c>
      <c r="K110" s="114" t="s">
        <v>129</v>
      </c>
      <c r="L110" s="116" t="s">
        <v>131</v>
      </c>
      <c r="M110" s="115">
        <v>0.6</v>
      </c>
      <c r="N110" s="197"/>
      <c r="O110" s="197"/>
      <c r="P110" s="198" t="s">
        <v>60</v>
      </c>
      <c r="Q110" s="117"/>
      <c r="R110" s="118"/>
      <c r="S110" s="114" t="s">
        <v>136</v>
      </c>
      <c r="T110" s="131">
        <v>0.2</v>
      </c>
      <c r="U110" s="114" t="s">
        <v>129</v>
      </c>
      <c r="V110" s="116" t="s">
        <v>131</v>
      </c>
      <c r="W110" s="119">
        <v>0.6</v>
      </c>
      <c r="X110" s="199"/>
      <c r="Y110" s="197"/>
      <c r="Z110" s="200" t="s">
        <v>60</v>
      </c>
      <c r="AA110" s="120">
        <v>12</v>
      </c>
      <c r="AB110" s="122"/>
      <c r="AC110" s="122">
        <v>7.5</v>
      </c>
      <c r="AD110" s="121">
        <v>37.5</v>
      </c>
      <c r="AE110" s="120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122"/>
      <c r="AP110" s="122"/>
      <c r="AQ110" s="122"/>
      <c r="AR110" s="122" t="s">
        <v>52</v>
      </c>
      <c r="AS110" s="122" t="s">
        <v>52</v>
      </c>
      <c r="AT110" s="122"/>
      <c r="AU110" s="122"/>
      <c r="AV110" s="122"/>
      <c r="AW110" s="121"/>
      <c r="AY110" s="56">
        <f>SUM(AA110:AD110)</f>
        <v>57</v>
      </c>
      <c r="AZ110" s="57">
        <f>AY110/G110</f>
        <v>9.5</v>
      </c>
      <c r="BA110" s="56"/>
      <c r="BB110" s="58">
        <f>J110+J111+M110</f>
        <v>1</v>
      </c>
      <c r="BC110" s="58">
        <f>T110+T111+W110</f>
        <v>1</v>
      </c>
    </row>
    <row r="111" spans="1:55" s="55" customFormat="1" x14ac:dyDescent="0.25">
      <c r="A111" s="223"/>
      <c r="B111" s="186"/>
      <c r="C111" s="249"/>
      <c r="D111" s="35"/>
      <c r="E111" s="35"/>
      <c r="F111" s="49"/>
      <c r="G111" s="35"/>
      <c r="H111" s="35"/>
      <c r="I111" s="38" t="s">
        <v>121</v>
      </c>
      <c r="J111" s="206">
        <v>0.2</v>
      </c>
      <c r="K111" s="38"/>
      <c r="L111" s="205"/>
      <c r="M111" s="206"/>
      <c r="N111" s="48"/>
      <c r="O111" s="48"/>
      <c r="P111" s="43"/>
      <c r="Q111" s="225"/>
      <c r="R111" s="226"/>
      <c r="S111" s="38" t="s">
        <v>136</v>
      </c>
      <c r="T111" s="227">
        <v>0.2</v>
      </c>
      <c r="U111" s="38"/>
      <c r="V111" s="205"/>
      <c r="W111" s="46"/>
      <c r="X111" s="47"/>
      <c r="Y111" s="48"/>
      <c r="Z111" s="49"/>
      <c r="AA111" s="54"/>
      <c r="AB111" s="52"/>
      <c r="AC111" s="52"/>
      <c r="AD111" s="53"/>
      <c r="AE111" s="5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52"/>
      <c r="AP111" s="52"/>
      <c r="AQ111" s="52"/>
      <c r="AR111" s="52" t="s">
        <v>52</v>
      </c>
      <c r="AS111" s="52" t="s">
        <v>52</v>
      </c>
      <c r="AT111" s="52"/>
      <c r="AU111" s="52"/>
      <c r="AV111" s="52"/>
      <c r="AW111" s="53"/>
      <c r="AY111" s="56"/>
      <c r="AZ111" s="57"/>
      <c r="BA111" s="56"/>
      <c r="BB111" s="58"/>
      <c r="BC111" s="58"/>
    </row>
    <row r="112" spans="1:55" s="55" customFormat="1" x14ac:dyDescent="0.25">
      <c r="A112" s="194" t="s">
        <v>552</v>
      </c>
      <c r="B112" s="111" t="s">
        <v>636</v>
      </c>
      <c r="C112" s="248" t="s">
        <v>348</v>
      </c>
      <c r="D112" s="113"/>
      <c r="E112" s="113" t="s">
        <v>299</v>
      </c>
      <c r="F112" s="200" t="s">
        <v>52</v>
      </c>
      <c r="G112" s="113">
        <v>6</v>
      </c>
      <c r="H112" s="113">
        <v>2</v>
      </c>
      <c r="I112" s="114" t="s">
        <v>121</v>
      </c>
      <c r="J112" s="115">
        <v>0.25</v>
      </c>
      <c r="K112" s="114" t="s">
        <v>129</v>
      </c>
      <c r="L112" s="116" t="s">
        <v>133</v>
      </c>
      <c r="M112" s="115">
        <v>0.5</v>
      </c>
      <c r="N112" s="197">
        <v>0</v>
      </c>
      <c r="O112" s="197">
        <v>0.75</v>
      </c>
      <c r="P112" s="198"/>
      <c r="Q112" s="117"/>
      <c r="R112" s="118"/>
      <c r="S112" s="114" t="s">
        <v>136</v>
      </c>
      <c r="T112" s="115">
        <v>0.25</v>
      </c>
      <c r="U112" s="114" t="s">
        <v>129</v>
      </c>
      <c r="V112" s="116" t="s">
        <v>133</v>
      </c>
      <c r="W112" s="119">
        <v>0.5</v>
      </c>
      <c r="X112" s="197">
        <v>0</v>
      </c>
      <c r="Y112" s="197">
        <v>0.75</v>
      </c>
      <c r="Z112" s="198"/>
      <c r="AA112" s="120">
        <v>15</v>
      </c>
      <c r="AB112" s="122"/>
      <c r="AC112" s="122">
        <v>24</v>
      </c>
      <c r="AD112" s="121">
        <v>21</v>
      </c>
      <c r="AE112" s="120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122"/>
      <c r="AP112" s="122"/>
      <c r="AQ112" s="122" t="s">
        <v>52</v>
      </c>
      <c r="AR112" s="122"/>
      <c r="AS112" s="122"/>
      <c r="AT112" s="122"/>
      <c r="AU112" s="122"/>
      <c r="AV112" s="122"/>
      <c r="AW112" s="121"/>
      <c r="AY112" s="56">
        <f>SUM(AA112:AD112)</f>
        <v>60</v>
      </c>
      <c r="AZ112" s="57">
        <f>AY112/G112</f>
        <v>10</v>
      </c>
      <c r="BA112" s="56"/>
      <c r="BB112" s="58">
        <f>J112+J113+M112</f>
        <v>1</v>
      </c>
      <c r="BC112" s="58">
        <f>T112+T113+W112</f>
        <v>1</v>
      </c>
    </row>
    <row r="113" spans="1:55" s="55" customFormat="1" x14ac:dyDescent="0.25">
      <c r="A113" s="211"/>
      <c r="B113" s="202"/>
      <c r="C113" s="250"/>
      <c r="D113" s="204"/>
      <c r="E113" s="204"/>
      <c r="F113" s="213"/>
      <c r="G113" s="204"/>
      <c r="H113" s="204"/>
      <c r="I113" s="38" t="s">
        <v>8</v>
      </c>
      <c r="J113" s="216">
        <v>0.25</v>
      </c>
      <c r="K113" s="214"/>
      <c r="L113" s="215"/>
      <c r="M113" s="216"/>
      <c r="N113" s="217">
        <v>0.25</v>
      </c>
      <c r="O113" s="217"/>
      <c r="P113" s="208"/>
      <c r="Q113" s="218"/>
      <c r="R113" s="219"/>
      <c r="S113" s="214" t="s">
        <v>136</v>
      </c>
      <c r="T113" s="216">
        <v>0.25</v>
      </c>
      <c r="U113" s="214"/>
      <c r="V113" s="215"/>
      <c r="W113" s="220"/>
      <c r="X113" s="217">
        <v>0.25</v>
      </c>
      <c r="Y113" s="217"/>
      <c r="Z113" s="208"/>
      <c r="AA113" s="88"/>
      <c r="AB113" s="89"/>
      <c r="AC113" s="89"/>
      <c r="AD113" s="90"/>
      <c r="AE113" s="88"/>
      <c r="AF113" s="210"/>
      <c r="AG113" s="210"/>
      <c r="AH113" s="210"/>
      <c r="AI113" s="210"/>
      <c r="AJ113" s="210"/>
      <c r="AK113" s="210"/>
      <c r="AL113" s="210"/>
      <c r="AM113" s="210"/>
      <c r="AN113" s="210"/>
      <c r="AO113" s="89"/>
      <c r="AP113" s="89"/>
      <c r="AQ113" s="89" t="s">
        <v>52</v>
      </c>
      <c r="AR113" s="89"/>
      <c r="AS113" s="89"/>
      <c r="AT113" s="89"/>
      <c r="AU113" s="89"/>
      <c r="AV113" s="89"/>
      <c r="AW113" s="90"/>
      <c r="AY113" s="56"/>
      <c r="AZ113" s="57"/>
      <c r="BA113" s="56"/>
      <c r="BB113" s="58"/>
      <c r="BC113" s="58"/>
    </row>
    <row r="114" spans="1:55" s="55" customFormat="1" x14ac:dyDescent="0.25">
      <c r="A114" s="251"/>
      <c r="B114" s="111" t="s">
        <v>627</v>
      </c>
      <c r="C114" s="248" t="s">
        <v>685</v>
      </c>
      <c r="D114" s="113" t="s">
        <v>60</v>
      </c>
      <c r="E114" s="113" t="s">
        <v>300</v>
      </c>
      <c r="F114" s="200" t="s">
        <v>80</v>
      </c>
      <c r="G114" s="113">
        <v>3</v>
      </c>
      <c r="H114" s="113">
        <v>1</v>
      </c>
      <c r="I114" s="114"/>
      <c r="J114" s="115"/>
      <c r="K114" s="114"/>
      <c r="L114" s="116"/>
      <c r="M114" s="115"/>
      <c r="N114" s="197"/>
      <c r="O114" s="197"/>
      <c r="P114" s="198" t="s">
        <v>60</v>
      </c>
      <c r="Q114" s="117"/>
      <c r="R114" s="118"/>
      <c r="S114" s="114"/>
      <c r="T114" s="131"/>
      <c r="U114" s="114"/>
      <c r="V114" s="116"/>
      <c r="W114" s="119"/>
      <c r="X114" s="199"/>
      <c r="Y114" s="197"/>
      <c r="Z114" s="200" t="s">
        <v>60</v>
      </c>
      <c r="AA114" s="120"/>
      <c r="AB114" s="122"/>
      <c r="AC114" s="122"/>
      <c r="AD114" s="121"/>
      <c r="AE114" s="120" t="s">
        <v>80</v>
      </c>
      <c r="AF114" s="201" t="s">
        <v>80</v>
      </c>
      <c r="AG114" s="201" t="s">
        <v>80</v>
      </c>
      <c r="AH114" s="201"/>
      <c r="AI114" s="201"/>
      <c r="AJ114" s="201" t="s">
        <v>80</v>
      </c>
      <c r="AK114" s="201" t="s">
        <v>80</v>
      </c>
      <c r="AL114" s="201" t="s">
        <v>80</v>
      </c>
      <c r="AM114" s="201" t="s">
        <v>80</v>
      </c>
      <c r="AN114" s="201"/>
      <c r="AO114" s="122" t="s">
        <v>80</v>
      </c>
      <c r="AP114" s="122" t="s">
        <v>80</v>
      </c>
      <c r="AQ114" s="122" t="s">
        <v>80</v>
      </c>
      <c r="AR114" s="122" t="s">
        <v>80</v>
      </c>
      <c r="AS114" s="122" t="s">
        <v>80</v>
      </c>
      <c r="AT114" s="122"/>
      <c r="AU114" s="122" t="s">
        <v>80</v>
      </c>
      <c r="AV114" s="122" t="s">
        <v>80</v>
      </c>
      <c r="AW114" s="121" t="s">
        <v>80</v>
      </c>
      <c r="AY114" s="56">
        <f>AY115+AY116</f>
        <v>23</v>
      </c>
      <c r="AZ114" s="57">
        <f>AY114/G114</f>
        <v>7.666666666666667</v>
      </c>
      <c r="BA114" s="56"/>
      <c r="BB114" s="58">
        <f>J114+J115+J116+M114+M115+M116</f>
        <v>1</v>
      </c>
      <c r="BC114" s="58">
        <f>T114+T115+T116+W114+W115+W116</f>
        <v>1</v>
      </c>
    </row>
    <row r="115" spans="1:55" s="55" customFormat="1" x14ac:dyDescent="0.25">
      <c r="A115" s="233" t="s">
        <v>508</v>
      </c>
      <c r="B115" s="186"/>
      <c r="C115" s="34" t="s">
        <v>349</v>
      </c>
      <c r="D115" s="35"/>
      <c r="E115" s="35"/>
      <c r="F115" s="49"/>
      <c r="G115" s="35"/>
      <c r="H115" s="35"/>
      <c r="I115" s="38" t="s">
        <v>622</v>
      </c>
      <c r="J115" s="206">
        <v>0.25</v>
      </c>
      <c r="K115" s="38"/>
      <c r="L115" s="205"/>
      <c r="M115" s="206"/>
      <c r="N115" s="48"/>
      <c r="O115" s="48"/>
      <c r="P115" s="43" t="s">
        <v>60</v>
      </c>
      <c r="Q115" s="225"/>
      <c r="R115" s="226"/>
      <c r="S115" s="38" t="s">
        <v>136</v>
      </c>
      <c r="T115" s="227">
        <v>0.25</v>
      </c>
      <c r="U115" s="38"/>
      <c r="V115" s="205"/>
      <c r="W115" s="46"/>
      <c r="X115" s="47"/>
      <c r="Y115" s="48"/>
      <c r="Z115" s="49"/>
      <c r="AA115" s="54">
        <v>1</v>
      </c>
      <c r="AB115" s="52"/>
      <c r="AC115" s="52">
        <v>4</v>
      </c>
      <c r="AD115" s="53"/>
      <c r="AE115" s="54" t="s">
        <v>80</v>
      </c>
      <c r="AF115" s="184" t="s">
        <v>80</v>
      </c>
      <c r="AG115" s="184" t="s">
        <v>80</v>
      </c>
      <c r="AH115" s="184"/>
      <c r="AI115" s="184"/>
      <c r="AJ115" s="184" t="s">
        <v>80</v>
      </c>
      <c r="AK115" s="184" t="s">
        <v>80</v>
      </c>
      <c r="AL115" s="184" t="s">
        <v>80</v>
      </c>
      <c r="AM115" s="184" t="s">
        <v>80</v>
      </c>
      <c r="AN115" s="184"/>
      <c r="AO115" s="52" t="s">
        <v>80</v>
      </c>
      <c r="AP115" s="52" t="s">
        <v>80</v>
      </c>
      <c r="AQ115" s="52" t="s">
        <v>80</v>
      </c>
      <c r="AR115" s="52" t="s">
        <v>80</v>
      </c>
      <c r="AS115" s="52" t="s">
        <v>80</v>
      </c>
      <c r="AT115" s="52"/>
      <c r="AU115" s="52" t="s">
        <v>80</v>
      </c>
      <c r="AV115" s="52" t="s">
        <v>80</v>
      </c>
      <c r="AW115" s="53" t="s">
        <v>80</v>
      </c>
      <c r="AY115" s="56">
        <f>SUM(AA115:AD115)</f>
        <v>5</v>
      </c>
      <c r="AZ115" s="57"/>
      <c r="BA115" s="56"/>
      <c r="BB115" s="58"/>
      <c r="BC115" s="58"/>
    </row>
    <row r="116" spans="1:55" s="55" customFormat="1" thickBot="1" x14ac:dyDescent="0.3">
      <c r="A116" s="252" t="s">
        <v>553</v>
      </c>
      <c r="B116" s="253"/>
      <c r="C116" s="254" t="s">
        <v>350</v>
      </c>
      <c r="D116" s="255"/>
      <c r="E116" s="255"/>
      <c r="F116" s="256"/>
      <c r="G116" s="255"/>
      <c r="H116" s="255"/>
      <c r="I116" s="257" t="s">
        <v>622</v>
      </c>
      <c r="J116" s="287">
        <v>0.45</v>
      </c>
      <c r="K116" s="257" t="s">
        <v>129</v>
      </c>
      <c r="L116" s="288" t="s">
        <v>135</v>
      </c>
      <c r="M116" s="287">
        <v>0.3</v>
      </c>
      <c r="N116" s="297"/>
      <c r="O116" s="297"/>
      <c r="P116" s="291" t="s">
        <v>60</v>
      </c>
      <c r="Q116" s="380"/>
      <c r="R116" s="381"/>
      <c r="S116" s="257" t="s">
        <v>136</v>
      </c>
      <c r="T116" s="294">
        <v>0.45</v>
      </c>
      <c r="U116" s="257" t="s">
        <v>52</v>
      </c>
      <c r="V116" s="288" t="s">
        <v>135</v>
      </c>
      <c r="W116" s="295">
        <v>0.3</v>
      </c>
      <c r="X116" s="296"/>
      <c r="Y116" s="297"/>
      <c r="Z116" s="256" t="s">
        <v>60</v>
      </c>
      <c r="AA116" s="91"/>
      <c r="AB116" s="92"/>
      <c r="AC116" s="92">
        <v>18</v>
      </c>
      <c r="AD116" s="93"/>
      <c r="AE116" s="91" t="s">
        <v>80</v>
      </c>
      <c r="AF116" s="258" t="s">
        <v>80</v>
      </c>
      <c r="AG116" s="258" t="s">
        <v>80</v>
      </c>
      <c r="AH116" s="258"/>
      <c r="AI116" s="258"/>
      <c r="AJ116" s="258" t="s">
        <v>80</v>
      </c>
      <c r="AK116" s="258" t="s">
        <v>80</v>
      </c>
      <c r="AL116" s="258" t="s">
        <v>80</v>
      </c>
      <c r="AM116" s="258" t="s">
        <v>80</v>
      </c>
      <c r="AN116" s="258"/>
      <c r="AO116" s="92" t="s">
        <v>80</v>
      </c>
      <c r="AP116" s="92" t="s">
        <v>80</v>
      </c>
      <c r="AQ116" s="92" t="s">
        <v>80</v>
      </c>
      <c r="AR116" s="92" t="s">
        <v>80</v>
      </c>
      <c r="AS116" s="92" t="s">
        <v>80</v>
      </c>
      <c r="AT116" s="92"/>
      <c r="AU116" s="92" t="s">
        <v>80</v>
      </c>
      <c r="AV116" s="92" t="s">
        <v>80</v>
      </c>
      <c r="AW116" s="93" t="s">
        <v>80</v>
      </c>
      <c r="AY116" s="56">
        <f t="shared" ref="AY116" si="0">SUM(AA116:AD116)</f>
        <v>18</v>
      </c>
      <c r="AZ116" s="57"/>
      <c r="BA116" s="56"/>
      <c r="BB116" s="58"/>
      <c r="BC116" s="58"/>
    </row>
    <row r="117" spans="1:55" ht="16.5" thickBot="1" x14ac:dyDescent="0.3">
      <c r="C117" s="430" t="s">
        <v>4</v>
      </c>
      <c r="D117" s="422"/>
      <c r="E117" s="422"/>
      <c r="F117" s="423"/>
      <c r="G117" s="94"/>
      <c r="H117" s="95"/>
      <c r="I117" s="425"/>
      <c r="J117" s="425"/>
      <c r="K117" s="425"/>
      <c r="L117" s="425"/>
      <c r="M117" s="425"/>
      <c r="N117" s="96"/>
      <c r="O117" s="96"/>
      <c r="P117" s="97"/>
      <c r="Q117" s="97"/>
      <c r="R117" s="97"/>
      <c r="S117" s="422"/>
      <c r="T117" s="422"/>
      <c r="U117" s="422"/>
      <c r="V117" s="422"/>
      <c r="W117" s="423"/>
      <c r="X117" s="424"/>
      <c r="Y117" s="425"/>
      <c r="Z117" s="426"/>
      <c r="AA117" s="98">
        <f>SUM(AA9:AA77)</f>
        <v>596</v>
      </c>
      <c r="AB117" s="99">
        <f>SUM(AB9:AB77)</f>
        <v>15</v>
      </c>
      <c r="AC117" s="99">
        <f>SUM(AC9:AC77)</f>
        <v>755.5</v>
      </c>
      <c r="AD117" s="98">
        <f t="shared" ref="AD117" si="1">SUM(AD9:AD77)</f>
        <v>301</v>
      </c>
    </row>
    <row r="118" spans="1:55" x14ac:dyDescent="0.25">
      <c r="C118" s="100" t="s">
        <v>645</v>
      </c>
      <c r="D118" s="109" t="s">
        <v>665</v>
      </c>
      <c r="Y118" s="4"/>
      <c r="Z118" s="4"/>
      <c r="AA118" s="4"/>
      <c r="AB118" s="4"/>
      <c r="AC118" s="4"/>
      <c r="AD118" s="4"/>
      <c r="AW118" s="10"/>
      <c r="AX118" s="11"/>
      <c r="AY118" s="15"/>
      <c r="AZ118" s="11"/>
      <c r="BA118" s="16"/>
      <c r="BC118" s="10"/>
    </row>
    <row r="119" spans="1:55" x14ac:dyDescent="0.25">
      <c r="D119" s="101" t="s">
        <v>688</v>
      </c>
      <c r="Y119" s="4"/>
    </row>
    <row r="120" spans="1:55" x14ac:dyDescent="0.25">
      <c r="D120" s="109" t="s">
        <v>682</v>
      </c>
    </row>
    <row r="121" spans="1:55" x14ac:dyDescent="0.25">
      <c r="D121" s="101" t="s">
        <v>648</v>
      </c>
    </row>
    <row r="122" spans="1:55" x14ac:dyDescent="0.25">
      <c r="D122" s="109" t="s">
        <v>666</v>
      </c>
    </row>
  </sheetData>
  <autoFilter ref="A8:BC118"/>
  <mergeCells count="48">
    <mergeCell ref="F1:M1"/>
    <mergeCell ref="E3:F3"/>
    <mergeCell ref="A5:A8"/>
    <mergeCell ref="B5:B8"/>
    <mergeCell ref="C5:C8"/>
    <mergeCell ref="D5:D8"/>
    <mergeCell ref="E5:E8"/>
    <mergeCell ref="F5:F8"/>
    <mergeCell ref="G5:G8"/>
    <mergeCell ref="H5:H8"/>
    <mergeCell ref="BC5:BC8"/>
    <mergeCell ref="I7:M7"/>
    <mergeCell ref="N7:P7"/>
    <mergeCell ref="Q7:W7"/>
    <mergeCell ref="X7:Z7"/>
    <mergeCell ref="AA7:AA8"/>
    <mergeCell ref="AQ5:AQ8"/>
    <mergeCell ref="AR5:AR8"/>
    <mergeCell ref="AS5:AS8"/>
    <mergeCell ref="AT5:AT8"/>
    <mergeCell ref="AU5:AU8"/>
    <mergeCell ref="AV5:AV8"/>
    <mergeCell ref="I5:P6"/>
    <mergeCell ref="Q5:Z6"/>
    <mergeCell ref="AA5:AD6"/>
    <mergeCell ref="AE5:AE8"/>
    <mergeCell ref="AG5:AG8"/>
    <mergeCell ref="AW5:AW8"/>
    <mergeCell ref="AY5:AY8"/>
    <mergeCell ref="AZ5:AZ8"/>
    <mergeCell ref="BB5:BB8"/>
    <mergeCell ref="AO5:AO8"/>
    <mergeCell ref="AP5:AP8"/>
    <mergeCell ref="AH5:AH8"/>
    <mergeCell ref="AI5:AI8"/>
    <mergeCell ref="AJ5:AJ8"/>
    <mergeCell ref="AK5:AK8"/>
    <mergeCell ref="AL5:AL8"/>
    <mergeCell ref="AM5:AM8"/>
    <mergeCell ref="AN5:AN8"/>
    <mergeCell ref="C117:F117"/>
    <mergeCell ref="I117:M117"/>
    <mergeCell ref="S117:W117"/>
    <mergeCell ref="X117:Z117"/>
    <mergeCell ref="AF5:AF8"/>
    <mergeCell ref="AB7:AB8"/>
    <mergeCell ref="AC7:AC8"/>
    <mergeCell ref="AD7:AD8"/>
  </mergeCells>
  <hyperlinks>
    <hyperlink ref="A45" r:id="rId1"/>
    <hyperlink ref="A66" r:id="rId2"/>
    <hyperlink ref="A98" r:id="rId3"/>
    <hyperlink ref="A11" r:id="rId4"/>
    <hyperlink ref="A13" r:id="rId5"/>
    <hyperlink ref="A15" r:id="rId6"/>
    <hyperlink ref="A17" r:id="rId7"/>
    <hyperlink ref="A19" r:id="rId8"/>
    <hyperlink ref="A25" r:id="rId9"/>
    <hyperlink ref="A32" r:id="rId10"/>
    <hyperlink ref="A34" r:id="rId11"/>
    <hyperlink ref="A36" r:id="rId12"/>
    <hyperlink ref="A47" r:id="rId13"/>
    <hyperlink ref="A49" r:id="rId14"/>
    <hyperlink ref="A52" r:id="rId15"/>
    <hyperlink ref="A54" r:id="rId16"/>
    <hyperlink ref="A58" r:id="rId17"/>
    <hyperlink ref="A56" r:id="rId18" display="Nadia Beauner"/>
    <hyperlink ref="A60" r:id="rId19"/>
    <hyperlink ref="A68" r:id="rId20"/>
    <hyperlink ref="A70" r:id="rId21"/>
    <hyperlink ref="A74" r:id="rId22"/>
    <hyperlink ref="A76" r:id="rId23"/>
    <hyperlink ref="A84" r:id="rId24"/>
    <hyperlink ref="A86" r:id="rId25"/>
    <hyperlink ref="A88" r:id="rId26"/>
    <hyperlink ref="A90" r:id="rId27"/>
    <hyperlink ref="A92" r:id="rId28"/>
    <hyperlink ref="A94" r:id="rId29"/>
    <hyperlink ref="A96" r:id="rId30"/>
    <hyperlink ref="A106" r:id="rId31"/>
    <hyperlink ref="A108" r:id="rId32"/>
    <hyperlink ref="A110" r:id="rId33"/>
    <hyperlink ref="A112" r:id="rId34"/>
    <hyperlink ref="A72" r:id="rId35"/>
    <hyperlink ref="A39" r:id="rId36"/>
    <hyperlink ref="A42" r:id="rId37"/>
    <hyperlink ref="A82" r:id="rId38"/>
    <hyperlink ref="A104" r:id="rId39"/>
    <hyperlink ref="A78" r:id="rId40"/>
    <hyperlink ref="A115" r:id="rId41"/>
    <hyperlink ref="A116" r:id="rId42"/>
    <hyperlink ref="A9" r:id="rId43"/>
    <hyperlink ref="A21" r:id="rId44"/>
    <hyperlink ref="A64" r:id="rId45"/>
    <hyperlink ref="A62" r:id="rId46"/>
    <hyperlink ref="A23" r:id="rId47"/>
    <hyperlink ref="A80" r:id="rId48" display="Jean FASEL"/>
    <hyperlink ref="A101" r:id="rId49" display="Béatrice JANIAUD"/>
    <hyperlink ref="A28" r:id="rId50"/>
  </hyperlinks>
  <printOptions horizontalCentered="1"/>
  <pageMargins left="0.11811023622047245" right="0.11811023622047245" top="0.35433070866141736" bottom="0.39370078740157483" header="0.31496062992125984" footer="0.31496062992125984"/>
  <pageSetup paperSize="9" scale="21" fitToHeight="3" orientation="landscape" cellComments="asDisplayed" r:id="rId51"/>
  <drawing r:id="rId52"/>
  <legacyDrawing r:id="rId5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159"/>
  <sheetViews>
    <sheetView tabSelected="1" topLeftCell="C6" zoomScale="80" zoomScaleNormal="80" zoomScaleSheetLayoutView="90" workbookViewId="0">
      <pane xSplit="7095" ySplit="2145" topLeftCell="A133" activePane="bottomRight"/>
      <selection activeCell="C5" sqref="A1:C1048576"/>
      <selection pane="topRight" activeCell="B5" sqref="B1:B1048576"/>
      <selection pane="bottomLeft" activeCell="C157" sqref="A155:XFD157"/>
      <selection pane="bottomRight" activeCell="A168" sqref="A168"/>
    </sheetView>
  </sheetViews>
  <sheetFormatPr baseColWidth="10" defaultColWidth="10.7109375" defaultRowHeight="15.75" x14ac:dyDescent="0.25"/>
  <cols>
    <col min="1" max="1" width="38.140625" style="9" customWidth="1"/>
    <col min="2" max="2" width="11.42578125" style="4" hidden="1" customWidth="1"/>
    <col min="3" max="3" width="80.42578125" style="10" customWidth="1"/>
    <col min="4" max="4" width="10.5703125" style="11" customWidth="1"/>
    <col min="5" max="5" width="10" style="11" customWidth="1"/>
    <col min="6" max="6" width="7.140625" style="11" customWidth="1"/>
    <col min="7" max="7" width="6.85546875" style="11" customWidth="1"/>
    <col min="8" max="8" width="11.42578125" style="11" customWidth="1"/>
    <col min="9" max="9" width="20.85546875" style="11" customWidth="1"/>
    <col min="10" max="10" width="8.5703125" style="14" customWidth="1"/>
    <col min="11" max="11" width="9.28515625" style="11" customWidth="1"/>
    <col min="12" max="12" width="7.140625" style="11" customWidth="1"/>
    <col min="13" max="15" width="8.5703125" style="14" customWidth="1"/>
    <col min="16" max="16" width="8.5703125" style="11" customWidth="1"/>
    <col min="17" max="17" width="8.140625" style="11" customWidth="1"/>
    <col min="18" max="19" width="6.85546875" style="11" customWidth="1"/>
    <col min="20" max="20" width="8" style="14" customWidth="1"/>
    <col min="21" max="21" width="10.7109375" style="10"/>
    <col min="22" max="22" width="7.140625" style="168" customWidth="1"/>
    <col min="23" max="25" width="11.42578125" style="14"/>
    <col min="26" max="30" width="11.42578125" style="11"/>
    <col min="31" max="49" width="10.7109375" style="11" customWidth="1"/>
    <col min="50" max="50" width="10.7109375" style="10" customWidth="1"/>
    <col min="51" max="51" width="11.42578125" style="11" customWidth="1"/>
    <col min="52" max="52" width="11.42578125" style="15" customWidth="1"/>
    <col min="53" max="53" width="11.42578125" style="11" customWidth="1"/>
    <col min="54" max="55" width="11.42578125" style="16" customWidth="1"/>
    <col min="56" max="16384" width="10.7109375" style="10"/>
  </cols>
  <sheetData>
    <row r="1" spans="1:55" ht="15" customHeight="1" x14ac:dyDescent="0.25">
      <c r="F1" s="420" t="s">
        <v>29</v>
      </c>
      <c r="G1" s="420"/>
      <c r="H1" s="420"/>
      <c r="I1" s="420"/>
      <c r="J1" s="420"/>
      <c r="K1" s="420"/>
      <c r="L1" s="420"/>
      <c r="M1" s="420"/>
      <c r="N1" s="12"/>
      <c r="O1" s="12"/>
      <c r="P1" s="13"/>
      <c r="V1" s="165"/>
    </row>
    <row r="2" spans="1:55" ht="15" customHeight="1" x14ac:dyDescent="0.25">
      <c r="F2" s="13"/>
      <c r="G2" s="13"/>
      <c r="H2" s="13"/>
      <c r="I2" s="13"/>
      <c r="J2" s="12"/>
      <c r="K2" s="13"/>
      <c r="L2" s="13"/>
      <c r="M2" s="12"/>
      <c r="N2" s="12"/>
      <c r="O2" s="12"/>
      <c r="P2" s="13"/>
      <c r="V2" s="161"/>
    </row>
    <row r="3" spans="1:55" x14ac:dyDescent="0.25">
      <c r="C3" s="17"/>
      <c r="D3" s="18"/>
      <c r="E3" s="421" t="s">
        <v>35</v>
      </c>
      <c r="F3" s="421"/>
      <c r="G3" s="19" t="s">
        <v>47</v>
      </c>
      <c r="H3" s="19"/>
      <c r="I3" s="19"/>
      <c r="J3" s="20"/>
      <c r="K3" s="19"/>
      <c r="L3" s="19"/>
      <c r="M3" s="20" t="s">
        <v>28</v>
      </c>
      <c r="N3" s="20"/>
      <c r="O3" s="20"/>
      <c r="P3" s="19" t="s">
        <v>48</v>
      </c>
      <c r="V3" s="166"/>
    </row>
    <row r="4" spans="1:55" ht="19.5" customHeight="1" thickBot="1" x14ac:dyDescent="0.3">
      <c r="C4" s="17"/>
      <c r="D4" s="18"/>
      <c r="E4" s="18"/>
      <c r="F4" s="18"/>
      <c r="G4" s="18"/>
      <c r="H4" s="18"/>
      <c r="I4" s="18"/>
      <c r="J4" s="21"/>
      <c r="K4" s="18"/>
      <c r="L4" s="18"/>
      <c r="M4" s="21"/>
      <c r="N4" s="21"/>
      <c r="O4" s="21"/>
      <c r="P4" s="18"/>
      <c r="Q4" s="18"/>
      <c r="R4" s="18"/>
      <c r="S4" s="18"/>
      <c r="T4" s="21"/>
      <c r="V4" s="167"/>
    </row>
    <row r="5" spans="1:55" ht="15" customHeight="1" x14ac:dyDescent="0.25">
      <c r="A5" s="415" t="s">
        <v>49</v>
      </c>
      <c r="B5" s="427" t="s">
        <v>50</v>
      </c>
      <c r="C5" s="440" t="s">
        <v>38</v>
      </c>
      <c r="D5" s="409" t="s">
        <v>36</v>
      </c>
      <c r="E5" s="409" t="s">
        <v>2</v>
      </c>
      <c r="F5" s="409" t="s">
        <v>0</v>
      </c>
      <c r="G5" s="412" t="s">
        <v>1</v>
      </c>
      <c r="H5" s="409" t="s">
        <v>30</v>
      </c>
      <c r="I5" s="434" t="s">
        <v>39</v>
      </c>
      <c r="J5" s="435"/>
      <c r="K5" s="435"/>
      <c r="L5" s="435"/>
      <c r="M5" s="435"/>
      <c r="N5" s="435"/>
      <c r="O5" s="435"/>
      <c r="P5" s="436"/>
      <c r="Q5" s="434" t="s">
        <v>39</v>
      </c>
      <c r="R5" s="435"/>
      <c r="S5" s="435"/>
      <c r="T5" s="435"/>
      <c r="U5" s="435"/>
      <c r="V5" s="435"/>
      <c r="W5" s="435"/>
      <c r="X5" s="435"/>
      <c r="Y5" s="435"/>
      <c r="Z5" s="436"/>
      <c r="AA5" s="397" t="s">
        <v>3</v>
      </c>
      <c r="AB5" s="398"/>
      <c r="AC5" s="398"/>
      <c r="AD5" s="399"/>
      <c r="AE5" s="394" t="s">
        <v>240</v>
      </c>
      <c r="AF5" s="385" t="s">
        <v>113</v>
      </c>
      <c r="AG5" s="385" t="s">
        <v>241</v>
      </c>
      <c r="AH5" s="385" t="s">
        <v>242</v>
      </c>
      <c r="AI5" s="385" t="s">
        <v>115</v>
      </c>
      <c r="AJ5" s="385" t="s">
        <v>243</v>
      </c>
      <c r="AK5" s="385" t="s">
        <v>244</v>
      </c>
      <c r="AL5" s="385" t="s">
        <v>245</v>
      </c>
      <c r="AM5" s="385" t="s">
        <v>138</v>
      </c>
      <c r="AN5" s="385" t="s">
        <v>647</v>
      </c>
      <c r="AO5" s="385" t="s">
        <v>246</v>
      </c>
      <c r="AP5" s="385" t="s">
        <v>247</v>
      </c>
      <c r="AQ5" s="385" t="s">
        <v>248</v>
      </c>
      <c r="AR5" s="385" t="s">
        <v>118</v>
      </c>
      <c r="AS5" s="385" t="s">
        <v>249</v>
      </c>
      <c r="AT5" s="385" t="s">
        <v>250</v>
      </c>
      <c r="AU5" s="385" t="s">
        <v>251</v>
      </c>
      <c r="AV5" s="385" t="s">
        <v>120</v>
      </c>
      <c r="AW5" s="390" t="s">
        <v>252</v>
      </c>
      <c r="AY5" s="393" t="s">
        <v>139</v>
      </c>
      <c r="AZ5" s="388" t="s">
        <v>142</v>
      </c>
      <c r="BB5" s="389" t="s">
        <v>140</v>
      </c>
      <c r="BC5" s="389" t="s">
        <v>141</v>
      </c>
    </row>
    <row r="6" spans="1:55" ht="15.75" customHeight="1" thickBot="1" x14ac:dyDescent="0.3">
      <c r="A6" s="416"/>
      <c r="B6" s="428"/>
      <c r="C6" s="441"/>
      <c r="D6" s="410"/>
      <c r="E6" s="410"/>
      <c r="F6" s="410"/>
      <c r="G6" s="413"/>
      <c r="H6" s="413"/>
      <c r="I6" s="437"/>
      <c r="J6" s="438"/>
      <c r="K6" s="438"/>
      <c r="L6" s="438"/>
      <c r="M6" s="438"/>
      <c r="N6" s="438"/>
      <c r="O6" s="438"/>
      <c r="P6" s="439"/>
      <c r="Q6" s="437"/>
      <c r="R6" s="438"/>
      <c r="S6" s="438"/>
      <c r="T6" s="438"/>
      <c r="U6" s="438"/>
      <c r="V6" s="438"/>
      <c r="W6" s="438"/>
      <c r="X6" s="438"/>
      <c r="Y6" s="438"/>
      <c r="Z6" s="439"/>
      <c r="AA6" s="400"/>
      <c r="AB6" s="401"/>
      <c r="AC6" s="401"/>
      <c r="AD6" s="402"/>
      <c r="AE6" s="395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86"/>
      <c r="AW6" s="391"/>
      <c r="AY6" s="393"/>
      <c r="AZ6" s="388"/>
      <c r="BB6" s="389"/>
      <c r="BC6" s="389"/>
    </row>
    <row r="7" spans="1:55" ht="15.75" customHeight="1" thickBot="1" x14ac:dyDescent="0.3">
      <c r="A7" s="416"/>
      <c r="B7" s="428"/>
      <c r="C7" s="441"/>
      <c r="D7" s="410"/>
      <c r="E7" s="410"/>
      <c r="F7" s="410"/>
      <c r="G7" s="413"/>
      <c r="H7" s="413"/>
      <c r="I7" s="431" t="s">
        <v>34</v>
      </c>
      <c r="J7" s="432"/>
      <c r="K7" s="432"/>
      <c r="L7" s="432"/>
      <c r="M7" s="432"/>
      <c r="N7" s="431" t="s">
        <v>40</v>
      </c>
      <c r="O7" s="432"/>
      <c r="P7" s="433"/>
      <c r="Q7" s="443" t="s">
        <v>26</v>
      </c>
      <c r="R7" s="444"/>
      <c r="S7" s="444"/>
      <c r="T7" s="444"/>
      <c r="U7" s="444"/>
      <c r="V7" s="444"/>
      <c r="W7" s="444"/>
      <c r="X7" s="443" t="s">
        <v>40</v>
      </c>
      <c r="Y7" s="444"/>
      <c r="Z7" s="445"/>
      <c r="AA7" s="403" t="s">
        <v>5</v>
      </c>
      <c r="AB7" s="418" t="s">
        <v>7</v>
      </c>
      <c r="AC7" s="405" t="s">
        <v>6</v>
      </c>
      <c r="AD7" s="407" t="s">
        <v>8</v>
      </c>
      <c r="AE7" s="395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/>
      <c r="AW7" s="391"/>
      <c r="AY7" s="393"/>
      <c r="AZ7" s="388"/>
      <c r="BB7" s="389"/>
      <c r="BC7" s="389"/>
    </row>
    <row r="8" spans="1:55" ht="72" customHeight="1" thickBot="1" x14ac:dyDescent="0.3">
      <c r="A8" s="417"/>
      <c r="B8" s="429"/>
      <c r="C8" s="442"/>
      <c r="D8" s="411"/>
      <c r="E8" s="411"/>
      <c r="F8" s="411"/>
      <c r="G8" s="414"/>
      <c r="H8" s="414"/>
      <c r="I8" s="22" t="s">
        <v>41</v>
      </c>
      <c r="J8" s="23" t="s">
        <v>31</v>
      </c>
      <c r="K8" s="24" t="s">
        <v>42</v>
      </c>
      <c r="L8" s="25" t="s">
        <v>37</v>
      </c>
      <c r="M8" s="26" t="s">
        <v>32</v>
      </c>
      <c r="N8" s="6" t="s">
        <v>27</v>
      </c>
      <c r="O8" s="5" t="s">
        <v>10</v>
      </c>
      <c r="P8" s="3" t="s">
        <v>9</v>
      </c>
      <c r="Q8" s="27" t="s">
        <v>43</v>
      </c>
      <c r="R8" s="28" t="s">
        <v>46</v>
      </c>
      <c r="S8" s="29" t="s">
        <v>44</v>
      </c>
      <c r="T8" s="30" t="s">
        <v>31</v>
      </c>
      <c r="U8" s="31" t="s">
        <v>45</v>
      </c>
      <c r="V8" s="163" t="s">
        <v>37</v>
      </c>
      <c r="W8" s="32" t="s">
        <v>33</v>
      </c>
      <c r="X8" s="6" t="s">
        <v>27</v>
      </c>
      <c r="Y8" s="5" t="s">
        <v>10</v>
      </c>
      <c r="Z8" s="2" t="s">
        <v>9</v>
      </c>
      <c r="AA8" s="404"/>
      <c r="AB8" s="419"/>
      <c r="AC8" s="406"/>
      <c r="AD8" s="408"/>
      <c r="AE8" s="396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92"/>
      <c r="AY8" s="393"/>
      <c r="AZ8" s="388"/>
      <c r="BB8" s="389"/>
      <c r="BC8" s="389"/>
    </row>
    <row r="9" spans="1:55" s="55" customFormat="1" x14ac:dyDescent="0.25">
      <c r="A9" s="301" t="s">
        <v>585</v>
      </c>
      <c r="B9" s="186" t="s">
        <v>636</v>
      </c>
      <c r="C9" s="302" t="s">
        <v>417</v>
      </c>
      <c r="D9" s="303"/>
      <c r="E9" s="303" t="s">
        <v>357</v>
      </c>
      <c r="F9" s="303" t="s">
        <v>52</v>
      </c>
      <c r="G9" s="303">
        <v>3</v>
      </c>
      <c r="H9" s="303">
        <v>1</v>
      </c>
      <c r="I9" s="304" t="s">
        <v>123</v>
      </c>
      <c r="J9" s="305">
        <v>0.1</v>
      </c>
      <c r="K9" s="306"/>
      <c r="L9" s="174"/>
      <c r="M9" s="305"/>
      <c r="N9" s="179"/>
      <c r="O9" s="179"/>
      <c r="P9" s="307"/>
      <c r="Q9" s="117" t="s">
        <v>9</v>
      </c>
      <c r="R9" s="176"/>
      <c r="S9" s="306" t="s">
        <v>136</v>
      </c>
      <c r="T9" s="308">
        <v>0.05</v>
      </c>
      <c r="U9" s="306" t="s">
        <v>129</v>
      </c>
      <c r="V9" s="174" t="s">
        <v>131</v>
      </c>
      <c r="W9" s="309">
        <v>0.5</v>
      </c>
      <c r="X9" s="178"/>
      <c r="Y9" s="179"/>
      <c r="Z9" s="180" t="s">
        <v>60</v>
      </c>
      <c r="AA9" s="181">
        <v>6</v>
      </c>
      <c r="AB9" s="182"/>
      <c r="AC9" s="182">
        <v>6</v>
      </c>
      <c r="AD9" s="180">
        <v>20</v>
      </c>
      <c r="AE9" s="181"/>
      <c r="AF9" s="310"/>
      <c r="AG9" s="310"/>
      <c r="AH9" s="310"/>
      <c r="AI9" s="310"/>
      <c r="AJ9" s="310"/>
      <c r="AK9" s="310"/>
      <c r="AL9" s="310"/>
      <c r="AM9" s="310"/>
      <c r="AN9" s="310"/>
      <c r="AO9" s="182"/>
      <c r="AP9" s="182"/>
      <c r="AQ9" s="182" t="s">
        <v>52</v>
      </c>
      <c r="AR9" s="182"/>
      <c r="AS9" s="182"/>
      <c r="AT9" s="182"/>
      <c r="AU9" s="182"/>
      <c r="AV9" s="182"/>
      <c r="AW9" s="311"/>
      <c r="AY9" s="56">
        <f>SUM(AA9:AD9)</f>
        <v>32</v>
      </c>
      <c r="AZ9" s="57">
        <f>AY9/G9</f>
        <v>10.666666666666666</v>
      </c>
      <c r="BA9" s="56"/>
      <c r="BB9" s="58">
        <f>J9+J10+J11+M9</f>
        <v>1</v>
      </c>
      <c r="BC9" s="58">
        <f>T9+T10+T11+W9</f>
        <v>1</v>
      </c>
    </row>
    <row r="10" spans="1:55" s="55" customFormat="1" ht="15" x14ac:dyDescent="0.25">
      <c r="A10" s="245"/>
      <c r="B10" s="246"/>
      <c r="C10" s="224"/>
      <c r="D10" s="35"/>
      <c r="E10" s="35"/>
      <c r="F10" s="49"/>
      <c r="G10" s="35"/>
      <c r="H10" s="35"/>
      <c r="I10" s="38" t="s">
        <v>354</v>
      </c>
      <c r="J10" s="206">
        <v>0.45</v>
      </c>
      <c r="K10" s="38"/>
      <c r="L10" s="205"/>
      <c r="M10" s="206"/>
      <c r="N10" s="48"/>
      <c r="O10" s="48"/>
      <c r="P10" s="43"/>
      <c r="Q10" s="225"/>
      <c r="R10" s="226"/>
      <c r="S10" s="38" t="s">
        <v>136</v>
      </c>
      <c r="T10" s="227">
        <v>0.22500000000000001</v>
      </c>
      <c r="U10" s="38"/>
      <c r="V10" s="205"/>
      <c r="W10" s="46"/>
      <c r="X10" s="47"/>
      <c r="Y10" s="48"/>
      <c r="Z10" s="49"/>
      <c r="AA10" s="54"/>
      <c r="AB10" s="52"/>
      <c r="AC10" s="52"/>
      <c r="AD10" s="53"/>
      <c r="AE10" s="54"/>
      <c r="AF10" s="184"/>
      <c r="AG10" s="184"/>
      <c r="AH10" s="184"/>
      <c r="AI10" s="184"/>
      <c r="AJ10" s="184"/>
      <c r="AK10" s="184"/>
      <c r="AL10" s="184"/>
      <c r="AM10" s="184"/>
      <c r="AN10" s="184"/>
      <c r="AO10" s="52"/>
      <c r="AP10" s="52"/>
      <c r="AQ10" s="52" t="s">
        <v>52</v>
      </c>
      <c r="AR10" s="52"/>
      <c r="AS10" s="52"/>
      <c r="AT10" s="52"/>
      <c r="AU10" s="52"/>
      <c r="AV10" s="52"/>
      <c r="AW10" s="53"/>
      <c r="AY10" s="56"/>
      <c r="AZ10" s="57"/>
      <c r="BA10" s="56"/>
      <c r="BB10" s="58"/>
      <c r="BC10" s="58"/>
    </row>
    <row r="11" spans="1:55" s="55" customFormat="1" ht="15" x14ac:dyDescent="0.25">
      <c r="A11" s="280"/>
      <c r="B11" s="240"/>
      <c r="C11" s="203"/>
      <c r="D11" s="204"/>
      <c r="E11" s="204"/>
      <c r="F11" s="213"/>
      <c r="G11" s="204"/>
      <c r="H11" s="204"/>
      <c r="I11" s="312" t="s">
        <v>121</v>
      </c>
      <c r="J11" s="216">
        <v>0.45</v>
      </c>
      <c r="K11" s="214"/>
      <c r="L11" s="215"/>
      <c r="M11" s="216"/>
      <c r="N11" s="217"/>
      <c r="O11" s="217"/>
      <c r="P11" s="208"/>
      <c r="Q11" s="218"/>
      <c r="R11" s="219"/>
      <c r="S11" s="214" t="s">
        <v>136</v>
      </c>
      <c r="T11" s="220">
        <v>0.22500000000000001</v>
      </c>
      <c r="U11" s="214"/>
      <c r="V11" s="215"/>
      <c r="W11" s="220"/>
      <c r="X11" s="221"/>
      <c r="Y11" s="217"/>
      <c r="Z11" s="213"/>
      <c r="AA11" s="88"/>
      <c r="AB11" s="89"/>
      <c r="AC11" s="89"/>
      <c r="AD11" s="213"/>
      <c r="AE11" s="88"/>
      <c r="AF11" s="210"/>
      <c r="AG11" s="210"/>
      <c r="AH11" s="210"/>
      <c r="AI11" s="210"/>
      <c r="AJ11" s="210"/>
      <c r="AK11" s="210"/>
      <c r="AL11" s="210"/>
      <c r="AM11" s="210"/>
      <c r="AN11" s="210"/>
      <c r="AO11" s="89"/>
      <c r="AP11" s="89"/>
      <c r="AQ11" s="89" t="s">
        <v>52</v>
      </c>
      <c r="AR11" s="89"/>
      <c r="AS11" s="89"/>
      <c r="AT11" s="89"/>
      <c r="AU11" s="89"/>
      <c r="AV11" s="89"/>
      <c r="AW11" s="90"/>
      <c r="AY11" s="56"/>
      <c r="AZ11" s="57"/>
      <c r="BA11" s="56"/>
      <c r="BB11" s="58"/>
      <c r="BC11" s="58"/>
    </row>
    <row r="12" spans="1:55" s="55" customFormat="1" x14ac:dyDescent="0.25">
      <c r="A12" s="241" t="s">
        <v>644</v>
      </c>
      <c r="B12" s="111" t="s">
        <v>636</v>
      </c>
      <c r="C12" s="112" t="s">
        <v>418</v>
      </c>
      <c r="D12" s="113" t="s">
        <v>60</v>
      </c>
      <c r="E12" s="113" t="s">
        <v>358</v>
      </c>
      <c r="F12" s="200" t="s">
        <v>52</v>
      </c>
      <c r="G12" s="113">
        <v>6</v>
      </c>
      <c r="H12" s="113">
        <v>2</v>
      </c>
      <c r="I12" s="114" t="s">
        <v>122</v>
      </c>
      <c r="J12" s="115">
        <v>0.25</v>
      </c>
      <c r="K12" s="114" t="s">
        <v>129</v>
      </c>
      <c r="L12" s="116" t="s">
        <v>131</v>
      </c>
      <c r="M12" s="115">
        <v>0.5</v>
      </c>
      <c r="N12" s="197"/>
      <c r="O12" s="197"/>
      <c r="P12" s="198" t="s">
        <v>60</v>
      </c>
      <c r="Q12" s="117"/>
      <c r="R12" s="118"/>
      <c r="S12" s="114" t="s">
        <v>136</v>
      </c>
      <c r="T12" s="119">
        <v>0.25</v>
      </c>
      <c r="U12" s="239" t="s">
        <v>129</v>
      </c>
      <c r="V12" s="116" t="s">
        <v>131</v>
      </c>
      <c r="W12" s="119">
        <v>0.5</v>
      </c>
      <c r="X12" s="199"/>
      <c r="Y12" s="197"/>
      <c r="Z12" s="200" t="s">
        <v>60</v>
      </c>
      <c r="AA12" s="120">
        <v>19.5</v>
      </c>
      <c r="AB12" s="122"/>
      <c r="AC12" s="122">
        <v>19.5</v>
      </c>
      <c r="AD12" s="121">
        <v>12</v>
      </c>
      <c r="AE12" s="120" t="s">
        <v>52</v>
      </c>
      <c r="AF12" s="201"/>
      <c r="AG12" s="201" t="s">
        <v>52</v>
      </c>
      <c r="AH12" s="201" t="s">
        <v>52</v>
      </c>
      <c r="AI12" s="201"/>
      <c r="AJ12" s="201" t="s">
        <v>52</v>
      </c>
      <c r="AK12" s="201"/>
      <c r="AL12" s="201"/>
      <c r="AM12" s="201"/>
      <c r="AN12" s="201"/>
      <c r="AO12" s="122"/>
      <c r="AP12" s="122"/>
      <c r="AQ12" s="122"/>
      <c r="AR12" s="122"/>
      <c r="AS12" s="122"/>
      <c r="AT12" s="122"/>
      <c r="AU12" s="122"/>
      <c r="AV12" s="122"/>
      <c r="AW12" s="121"/>
      <c r="AY12" s="56">
        <f>SUM(AA12:AD12)</f>
        <v>51</v>
      </c>
      <c r="AZ12" s="57">
        <f>AY12/G12</f>
        <v>8.5</v>
      </c>
      <c r="BA12" s="56"/>
      <c r="BB12" s="58">
        <f>J12+J13+M12</f>
        <v>1</v>
      </c>
      <c r="BC12" s="58">
        <f>T12+T13+W12</f>
        <v>1</v>
      </c>
    </row>
    <row r="13" spans="1:55" s="55" customFormat="1" x14ac:dyDescent="0.25">
      <c r="A13" s="185"/>
      <c r="B13" s="186"/>
      <c r="C13" s="203"/>
      <c r="D13" s="204"/>
      <c r="E13" s="204"/>
      <c r="F13" s="204"/>
      <c r="G13" s="204"/>
      <c r="H13" s="204"/>
      <c r="I13" s="214" t="s">
        <v>121</v>
      </c>
      <c r="J13" s="216">
        <v>0.25</v>
      </c>
      <c r="K13" s="214"/>
      <c r="L13" s="215"/>
      <c r="M13" s="216"/>
      <c r="N13" s="217"/>
      <c r="O13" s="217"/>
      <c r="P13" s="208"/>
      <c r="Q13" s="218"/>
      <c r="R13" s="219"/>
      <c r="S13" s="214" t="s">
        <v>136</v>
      </c>
      <c r="T13" s="242">
        <v>0.25</v>
      </c>
      <c r="U13" s="214"/>
      <c r="V13" s="215"/>
      <c r="W13" s="216"/>
      <c r="X13" s="221"/>
      <c r="Y13" s="217"/>
      <c r="Z13" s="213"/>
      <c r="AA13" s="88"/>
      <c r="AB13" s="89"/>
      <c r="AC13" s="89"/>
      <c r="AD13" s="213"/>
      <c r="AE13" s="88" t="s">
        <v>52</v>
      </c>
      <c r="AF13" s="210"/>
      <c r="AG13" s="210" t="s">
        <v>52</v>
      </c>
      <c r="AH13" s="210" t="s">
        <v>52</v>
      </c>
      <c r="AI13" s="210"/>
      <c r="AJ13" s="210" t="s">
        <v>52</v>
      </c>
      <c r="AK13" s="210"/>
      <c r="AL13" s="210"/>
      <c r="AM13" s="210"/>
      <c r="AN13" s="210"/>
      <c r="AO13" s="89"/>
      <c r="AP13" s="89"/>
      <c r="AQ13" s="89"/>
      <c r="AR13" s="89"/>
      <c r="AS13" s="89"/>
      <c r="AT13" s="89"/>
      <c r="AU13" s="89"/>
      <c r="AV13" s="89"/>
      <c r="AW13" s="90"/>
      <c r="AY13" s="56"/>
      <c r="AZ13" s="57"/>
      <c r="BA13" s="56"/>
      <c r="BB13" s="58"/>
      <c r="BC13" s="58"/>
    </row>
    <row r="14" spans="1:55" s="55" customFormat="1" ht="15" x14ac:dyDescent="0.25">
      <c r="A14" s="241" t="s">
        <v>586</v>
      </c>
      <c r="B14" s="276"/>
      <c r="C14" s="112" t="s">
        <v>419</v>
      </c>
      <c r="D14" s="113" t="s">
        <v>60</v>
      </c>
      <c r="E14" s="113" t="s">
        <v>359</v>
      </c>
      <c r="F14" s="113" t="s">
        <v>52</v>
      </c>
      <c r="G14" s="113">
        <v>6</v>
      </c>
      <c r="H14" s="113">
        <v>2</v>
      </c>
      <c r="I14" s="114" t="s">
        <v>8</v>
      </c>
      <c r="J14" s="115">
        <v>0.2</v>
      </c>
      <c r="K14" s="114" t="s">
        <v>129</v>
      </c>
      <c r="L14" s="116" t="s">
        <v>239</v>
      </c>
      <c r="M14" s="115">
        <v>0.6</v>
      </c>
      <c r="N14" s="197"/>
      <c r="O14" s="197"/>
      <c r="P14" s="198" t="s">
        <v>60</v>
      </c>
      <c r="Q14" s="117"/>
      <c r="R14" s="118"/>
      <c r="S14" s="114" t="s">
        <v>136</v>
      </c>
      <c r="T14" s="131">
        <v>0.2</v>
      </c>
      <c r="U14" s="114" t="s">
        <v>129</v>
      </c>
      <c r="V14" s="116" t="s">
        <v>239</v>
      </c>
      <c r="W14" s="119">
        <v>0.6</v>
      </c>
      <c r="X14" s="199"/>
      <c r="Y14" s="197"/>
      <c r="Z14" s="200" t="s">
        <v>60</v>
      </c>
      <c r="AA14" s="120">
        <v>25.5</v>
      </c>
      <c r="AB14" s="122"/>
      <c r="AC14" s="122">
        <v>12</v>
      </c>
      <c r="AD14" s="200">
        <v>17</v>
      </c>
      <c r="AE14" s="120" t="s">
        <v>52</v>
      </c>
      <c r="AF14" s="201"/>
      <c r="AG14" s="201"/>
      <c r="AH14" s="201" t="s">
        <v>52</v>
      </c>
      <c r="AI14" s="201"/>
      <c r="AJ14" s="201"/>
      <c r="AK14" s="201"/>
      <c r="AL14" s="201"/>
      <c r="AM14" s="201"/>
      <c r="AN14" s="201"/>
      <c r="AO14" s="122"/>
      <c r="AP14" s="122"/>
      <c r="AQ14" s="122"/>
      <c r="AR14" s="122"/>
      <c r="AS14" s="122"/>
      <c r="AT14" s="122"/>
      <c r="AU14" s="122"/>
      <c r="AV14" s="122"/>
      <c r="AW14" s="121"/>
      <c r="AY14" s="56">
        <f>SUM(AA14:AD14)</f>
        <v>54.5</v>
      </c>
      <c r="AZ14" s="57">
        <f>AY14/G14</f>
        <v>9.0833333333333339</v>
      </c>
      <c r="BA14" s="56"/>
      <c r="BB14" s="58">
        <f>J14+J15+M14</f>
        <v>1</v>
      </c>
      <c r="BC14" s="58">
        <f>T14+T15+W14</f>
        <v>1</v>
      </c>
    </row>
    <row r="15" spans="1:55" s="55" customFormat="1" x14ac:dyDescent="0.25">
      <c r="A15" s="185"/>
      <c r="B15" s="186"/>
      <c r="C15" s="203"/>
      <c r="D15" s="204"/>
      <c r="E15" s="204"/>
      <c r="F15" s="213"/>
      <c r="G15" s="204"/>
      <c r="H15" s="204"/>
      <c r="I15" s="214" t="s">
        <v>121</v>
      </c>
      <c r="J15" s="216">
        <v>0.2</v>
      </c>
      <c r="K15" s="214"/>
      <c r="L15" s="215"/>
      <c r="M15" s="216"/>
      <c r="N15" s="217"/>
      <c r="O15" s="217"/>
      <c r="P15" s="208"/>
      <c r="Q15" s="218"/>
      <c r="R15" s="219"/>
      <c r="S15" s="214" t="s">
        <v>136</v>
      </c>
      <c r="T15" s="242">
        <v>0.2</v>
      </c>
      <c r="U15" s="214"/>
      <c r="V15" s="215"/>
      <c r="W15" s="220"/>
      <c r="X15" s="221"/>
      <c r="Y15" s="217"/>
      <c r="Z15" s="213"/>
      <c r="AA15" s="88"/>
      <c r="AB15" s="89"/>
      <c r="AC15" s="89"/>
      <c r="AD15" s="213"/>
      <c r="AE15" s="88" t="s">
        <v>52</v>
      </c>
      <c r="AF15" s="210"/>
      <c r="AG15" s="210"/>
      <c r="AH15" s="210" t="s">
        <v>52</v>
      </c>
      <c r="AI15" s="210"/>
      <c r="AJ15" s="210"/>
      <c r="AK15" s="210"/>
      <c r="AL15" s="210"/>
      <c r="AM15" s="210"/>
      <c r="AN15" s="210"/>
      <c r="AO15" s="89"/>
      <c r="AP15" s="89"/>
      <c r="AQ15" s="89"/>
      <c r="AR15" s="89"/>
      <c r="AS15" s="89"/>
      <c r="AT15" s="89"/>
      <c r="AU15" s="89"/>
      <c r="AV15" s="89"/>
      <c r="AW15" s="90"/>
      <c r="AY15" s="56"/>
      <c r="AZ15" s="57"/>
      <c r="BA15" s="56"/>
      <c r="BB15" s="58"/>
      <c r="BC15" s="58"/>
    </row>
    <row r="16" spans="1:55" s="55" customFormat="1" x14ac:dyDescent="0.25">
      <c r="A16" s="241" t="s">
        <v>587</v>
      </c>
      <c r="B16" s="111" t="s">
        <v>636</v>
      </c>
      <c r="C16" s="112" t="s">
        <v>420</v>
      </c>
      <c r="D16" s="113" t="s">
        <v>60</v>
      </c>
      <c r="E16" s="113" t="s">
        <v>360</v>
      </c>
      <c r="F16" s="113" t="s">
        <v>52</v>
      </c>
      <c r="G16" s="113">
        <v>6</v>
      </c>
      <c r="H16" s="113">
        <v>2</v>
      </c>
      <c r="I16" s="114" t="s">
        <v>121</v>
      </c>
      <c r="J16" s="115">
        <v>0.25</v>
      </c>
      <c r="K16" s="114" t="s">
        <v>129</v>
      </c>
      <c r="L16" s="116" t="s">
        <v>131</v>
      </c>
      <c r="M16" s="115">
        <v>0.5</v>
      </c>
      <c r="N16" s="197"/>
      <c r="O16" s="197"/>
      <c r="P16" s="198" t="s">
        <v>60</v>
      </c>
      <c r="Q16" s="117"/>
      <c r="R16" s="118"/>
      <c r="S16" s="114" t="s">
        <v>136</v>
      </c>
      <c r="T16" s="115">
        <v>0.25</v>
      </c>
      <c r="U16" s="114" t="s">
        <v>129</v>
      </c>
      <c r="V16" s="116" t="s">
        <v>131</v>
      </c>
      <c r="W16" s="115">
        <v>0.5</v>
      </c>
      <c r="X16" s="199"/>
      <c r="Y16" s="197"/>
      <c r="Z16" s="200" t="s">
        <v>60</v>
      </c>
      <c r="AA16" s="120">
        <v>19.5</v>
      </c>
      <c r="AB16" s="122"/>
      <c r="AC16" s="122">
        <v>20.5</v>
      </c>
      <c r="AD16" s="121">
        <v>8</v>
      </c>
      <c r="AE16" s="120" t="s">
        <v>52</v>
      </c>
      <c r="AF16" s="201" t="s">
        <v>52</v>
      </c>
      <c r="AG16" s="201" t="s">
        <v>52</v>
      </c>
      <c r="AH16" s="201"/>
      <c r="AI16" s="201"/>
      <c r="AJ16" s="201"/>
      <c r="AK16" s="201"/>
      <c r="AL16" s="201"/>
      <c r="AM16" s="201"/>
      <c r="AN16" s="201"/>
      <c r="AO16" s="122"/>
      <c r="AP16" s="122"/>
      <c r="AQ16" s="122"/>
      <c r="AR16" s="122"/>
      <c r="AS16" s="122"/>
      <c r="AT16" s="122"/>
      <c r="AU16" s="122"/>
      <c r="AV16" s="122"/>
      <c r="AW16" s="121"/>
      <c r="AY16" s="56">
        <f>SUM(AA16:AD16)</f>
        <v>48</v>
      </c>
      <c r="AZ16" s="57">
        <f>AY16/G16</f>
        <v>8</v>
      </c>
      <c r="BA16" s="56"/>
      <c r="BB16" s="58">
        <f>J16+J17+M16</f>
        <v>1</v>
      </c>
      <c r="BC16" s="58">
        <f>T16+T17+W16</f>
        <v>1</v>
      </c>
    </row>
    <row r="17" spans="1:55" s="55" customFormat="1" x14ac:dyDescent="0.25">
      <c r="A17" s="185"/>
      <c r="B17" s="186"/>
      <c r="C17" s="224"/>
      <c r="D17" s="35"/>
      <c r="E17" s="35"/>
      <c r="F17" s="35"/>
      <c r="G17" s="35"/>
      <c r="H17" s="35"/>
      <c r="I17" s="38" t="s">
        <v>122</v>
      </c>
      <c r="J17" s="206">
        <v>0.25</v>
      </c>
      <c r="K17" s="38"/>
      <c r="L17" s="205"/>
      <c r="M17" s="206"/>
      <c r="N17" s="48"/>
      <c r="O17" s="48"/>
      <c r="P17" s="43"/>
      <c r="Q17" s="225"/>
      <c r="R17" s="226"/>
      <c r="S17" s="38" t="s">
        <v>136</v>
      </c>
      <c r="T17" s="206">
        <v>0.25</v>
      </c>
      <c r="U17" s="38"/>
      <c r="V17" s="205"/>
      <c r="W17" s="46"/>
      <c r="X17" s="47"/>
      <c r="Y17" s="48"/>
      <c r="Z17" s="49"/>
      <c r="AA17" s="54"/>
      <c r="AB17" s="52"/>
      <c r="AC17" s="52"/>
      <c r="AD17" s="49"/>
      <c r="AE17" s="54" t="s">
        <v>52</v>
      </c>
      <c r="AF17" s="184" t="s">
        <v>52</v>
      </c>
      <c r="AG17" s="184" t="s">
        <v>52</v>
      </c>
      <c r="AH17" s="184"/>
      <c r="AI17" s="184"/>
      <c r="AJ17" s="184"/>
      <c r="AK17" s="184"/>
      <c r="AL17" s="184"/>
      <c r="AM17" s="184"/>
      <c r="AN17" s="184"/>
      <c r="AO17" s="52"/>
      <c r="AP17" s="52"/>
      <c r="AQ17" s="52"/>
      <c r="AR17" s="52"/>
      <c r="AS17" s="52"/>
      <c r="AT17" s="52"/>
      <c r="AU17" s="52"/>
      <c r="AV17" s="52"/>
      <c r="AW17" s="53"/>
      <c r="AY17" s="56"/>
      <c r="AZ17" s="57"/>
      <c r="BA17" s="56"/>
      <c r="BB17" s="58"/>
      <c r="BC17" s="58"/>
    </row>
    <row r="18" spans="1:55" s="55" customFormat="1" x14ac:dyDescent="0.25">
      <c r="A18" s="241" t="s">
        <v>650</v>
      </c>
      <c r="B18" s="111" t="s">
        <v>636</v>
      </c>
      <c r="C18" s="112" t="s">
        <v>421</v>
      </c>
      <c r="D18" s="113"/>
      <c r="E18" s="113" t="s">
        <v>361</v>
      </c>
      <c r="F18" s="113" t="s">
        <v>60</v>
      </c>
      <c r="G18" s="113">
        <v>6</v>
      </c>
      <c r="H18" s="113">
        <v>2</v>
      </c>
      <c r="I18" s="114" t="s">
        <v>13</v>
      </c>
      <c r="J18" s="115">
        <v>7.4999999999999997E-2</v>
      </c>
      <c r="K18" s="114"/>
      <c r="L18" s="116"/>
      <c r="M18" s="115"/>
      <c r="N18" s="197"/>
      <c r="O18" s="197"/>
      <c r="P18" s="198"/>
      <c r="Q18" s="117" t="s">
        <v>9</v>
      </c>
      <c r="R18" s="118"/>
      <c r="S18" s="114" t="s">
        <v>9</v>
      </c>
      <c r="T18" s="119"/>
      <c r="U18" s="239"/>
      <c r="V18" s="116"/>
      <c r="W18" s="115"/>
      <c r="X18" s="199"/>
      <c r="Y18" s="197"/>
      <c r="Z18" s="200"/>
      <c r="AA18" s="120">
        <v>7.5</v>
      </c>
      <c r="AB18" s="122"/>
      <c r="AC18" s="122"/>
      <c r="AD18" s="121">
        <v>50</v>
      </c>
      <c r="AE18" s="120" t="s">
        <v>60</v>
      </c>
      <c r="AF18" s="201"/>
      <c r="AG18" s="201"/>
      <c r="AH18" s="201"/>
      <c r="AI18" s="201"/>
      <c r="AJ18" s="201"/>
      <c r="AK18" s="201"/>
      <c r="AL18" s="201"/>
      <c r="AM18" s="201"/>
      <c r="AN18" s="201"/>
      <c r="AO18" s="122"/>
      <c r="AP18" s="122"/>
      <c r="AQ18" s="122"/>
      <c r="AR18" s="122"/>
      <c r="AS18" s="122"/>
      <c r="AT18" s="122"/>
      <c r="AU18" s="122"/>
      <c r="AV18" s="122"/>
      <c r="AW18" s="121"/>
      <c r="AY18" s="56">
        <f>SUM(AA18:AD18)</f>
        <v>57.5</v>
      </c>
      <c r="AZ18" s="57">
        <f>AY18/G18</f>
        <v>9.5833333333333339</v>
      </c>
      <c r="BA18" s="56"/>
      <c r="BB18" s="58">
        <f>J18+J19+J20+J21+M18</f>
        <v>1</v>
      </c>
      <c r="BC18" s="58">
        <f>T18+T19+T20+T21+W18</f>
        <v>1</v>
      </c>
    </row>
    <row r="19" spans="1:55" s="55" customFormat="1" x14ac:dyDescent="0.25">
      <c r="A19" s="185"/>
      <c r="B19" s="186"/>
      <c r="C19" s="224"/>
      <c r="D19" s="35"/>
      <c r="E19" s="35"/>
      <c r="F19" s="35"/>
      <c r="G19" s="35"/>
      <c r="H19" s="35"/>
      <c r="I19" s="38" t="s">
        <v>13</v>
      </c>
      <c r="J19" s="206">
        <v>7.4999999999999997E-2</v>
      </c>
      <c r="K19" s="38"/>
      <c r="L19" s="205"/>
      <c r="M19" s="206"/>
      <c r="N19" s="48"/>
      <c r="O19" s="48"/>
      <c r="P19" s="43"/>
      <c r="Q19" s="225"/>
      <c r="R19" s="226"/>
      <c r="S19" s="38" t="s">
        <v>9</v>
      </c>
      <c r="T19" s="227"/>
      <c r="U19" s="38"/>
      <c r="V19" s="205"/>
      <c r="W19" s="46"/>
      <c r="X19" s="47"/>
      <c r="Y19" s="48"/>
      <c r="Z19" s="49"/>
      <c r="AA19" s="54"/>
      <c r="AB19" s="52"/>
      <c r="AC19" s="52"/>
      <c r="AD19" s="53"/>
      <c r="AE19" s="54" t="s">
        <v>60</v>
      </c>
      <c r="AF19" s="184"/>
      <c r="AG19" s="184"/>
      <c r="AH19" s="184"/>
      <c r="AI19" s="184"/>
      <c r="AJ19" s="184"/>
      <c r="AK19" s="184"/>
      <c r="AL19" s="184"/>
      <c r="AM19" s="184"/>
      <c r="AN19" s="184"/>
      <c r="AO19" s="52"/>
      <c r="AP19" s="52"/>
      <c r="AQ19" s="52"/>
      <c r="AR19" s="52"/>
      <c r="AS19" s="52"/>
      <c r="AT19" s="52"/>
      <c r="AU19" s="52"/>
      <c r="AV19" s="52"/>
      <c r="AW19" s="53"/>
      <c r="AY19" s="56"/>
      <c r="AZ19" s="57"/>
      <c r="BA19" s="56"/>
      <c r="BB19" s="58"/>
      <c r="BC19" s="58"/>
    </row>
    <row r="20" spans="1:55" s="55" customFormat="1" x14ac:dyDescent="0.25">
      <c r="A20" s="185"/>
      <c r="B20" s="186"/>
      <c r="C20" s="224"/>
      <c r="D20" s="35"/>
      <c r="E20" s="35"/>
      <c r="F20" s="49"/>
      <c r="G20" s="35"/>
      <c r="H20" s="35"/>
      <c r="I20" s="38" t="s">
        <v>122</v>
      </c>
      <c r="J20" s="206">
        <v>0.4</v>
      </c>
      <c r="K20" s="38"/>
      <c r="L20" s="205"/>
      <c r="M20" s="206"/>
      <c r="N20" s="48"/>
      <c r="O20" s="48"/>
      <c r="P20" s="43"/>
      <c r="Q20" s="225"/>
      <c r="R20" s="226"/>
      <c r="S20" s="38" t="s">
        <v>136</v>
      </c>
      <c r="T20" s="46">
        <v>0.4</v>
      </c>
      <c r="U20" s="192"/>
      <c r="V20" s="205"/>
      <c r="W20" s="46"/>
      <c r="X20" s="47"/>
      <c r="Y20" s="48"/>
      <c r="Z20" s="49"/>
      <c r="AA20" s="54"/>
      <c r="AB20" s="52"/>
      <c r="AC20" s="52"/>
      <c r="AD20" s="53"/>
      <c r="AE20" s="54" t="s">
        <v>60</v>
      </c>
      <c r="AF20" s="184"/>
      <c r="AG20" s="184"/>
      <c r="AH20" s="184"/>
      <c r="AI20" s="184"/>
      <c r="AJ20" s="184"/>
      <c r="AK20" s="184"/>
      <c r="AL20" s="184"/>
      <c r="AM20" s="184"/>
      <c r="AN20" s="184"/>
      <c r="AO20" s="52"/>
      <c r="AP20" s="52"/>
      <c r="AQ20" s="52"/>
      <c r="AR20" s="52"/>
      <c r="AS20" s="52"/>
      <c r="AT20" s="52"/>
      <c r="AU20" s="52"/>
      <c r="AV20" s="52"/>
      <c r="AW20" s="53"/>
      <c r="AY20" s="56"/>
      <c r="AZ20" s="57"/>
      <c r="BA20" s="56"/>
      <c r="BB20" s="58"/>
      <c r="BC20" s="58"/>
    </row>
    <row r="21" spans="1:55" s="55" customFormat="1" x14ac:dyDescent="0.25">
      <c r="A21" s="185"/>
      <c r="B21" s="186"/>
      <c r="C21" s="203"/>
      <c r="D21" s="204"/>
      <c r="E21" s="204"/>
      <c r="F21" s="204"/>
      <c r="G21" s="204"/>
      <c r="H21" s="204"/>
      <c r="I21" s="214" t="s">
        <v>477</v>
      </c>
      <c r="J21" s="216">
        <v>0.45</v>
      </c>
      <c r="K21" s="214"/>
      <c r="L21" s="215"/>
      <c r="M21" s="216"/>
      <c r="N21" s="217"/>
      <c r="O21" s="217"/>
      <c r="P21" s="208"/>
      <c r="Q21" s="218"/>
      <c r="R21" s="219"/>
      <c r="S21" s="214" t="s">
        <v>136</v>
      </c>
      <c r="T21" s="242">
        <v>0.6</v>
      </c>
      <c r="U21" s="214"/>
      <c r="V21" s="215"/>
      <c r="W21" s="220"/>
      <c r="X21" s="221"/>
      <c r="Y21" s="217"/>
      <c r="Z21" s="213"/>
      <c r="AA21" s="88"/>
      <c r="AB21" s="89"/>
      <c r="AC21" s="89"/>
      <c r="AD21" s="90"/>
      <c r="AE21" s="88" t="s">
        <v>60</v>
      </c>
      <c r="AF21" s="210"/>
      <c r="AG21" s="210"/>
      <c r="AH21" s="210"/>
      <c r="AI21" s="210"/>
      <c r="AJ21" s="210"/>
      <c r="AK21" s="210"/>
      <c r="AL21" s="210"/>
      <c r="AM21" s="210"/>
      <c r="AN21" s="210"/>
      <c r="AO21" s="89"/>
      <c r="AP21" s="89"/>
      <c r="AQ21" s="89"/>
      <c r="AR21" s="89"/>
      <c r="AS21" s="89"/>
      <c r="AT21" s="89"/>
      <c r="AU21" s="89"/>
      <c r="AV21" s="89"/>
      <c r="AW21" s="90"/>
      <c r="AY21" s="56"/>
      <c r="AZ21" s="57"/>
      <c r="BA21" s="56"/>
      <c r="BB21" s="58"/>
      <c r="BC21" s="58"/>
    </row>
    <row r="22" spans="1:55" s="55" customFormat="1" ht="15" x14ac:dyDescent="0.25">
      <c r="A22" s="194" t="s">
        <v>512</v>
      </c>
      <c r="B22" s="222"/>
      <c r="C22" s="112" t="s">
        <v>422</v>
      </c>
      <c r="D22" s="113"/>
      <c r="E22" s="113" t="s">
        <v>362</v>
      </c>
      <c r="F22" s="113" t="s">
        <v>52</v>
      </c>
      <c r="G22" s="113">
        <v>6</v>
      </c>
      <c r="H22" s="113">
        <v>2</v>
      </c>
      <c r="I22" s="114" t="s">
        <v>122</v>
      </c>
      <c r="J22" s="115">
        <v>0.25</v>
      </c>
      <c r="K22" s="114" t="s">
        <v>129</v>
      </c>
      <c r="L22" s="116" t="s">
        <v>131</v>
      </c>
      <c r="M22" s="115">
        <v>0.5</v>
      </c>
      <c r="N22" s="197"/>
      <c r="O22" s="197"/>
      <c r="P22" s="198" t="s">
        <v>60</v>
      </c>
      <c r="Q22" s="117"/>
      <c r="R22" s="118"/>
      <c r="S22" s="114" t="s">
        <v>136</v>
      </c>
      <c r="T22" s="131">
        <v>0.25</v>
      </c>
      <c r="U22" s="114" t="s">
        <v>129</v>
      </c>
      <c r="V22" s="116" t="s">
        <v>131</v>
      </c>
      <c r="W22" s="119">
        <v>0.5</v>
      </c>
      <c r="X22" s="199"/>
      <c r="Y22" s="197"/>
      <c r="Z22" s="200" t="s">
        <v>60</v>
      </c>
      <c r="AA22" s="120">
        <v>24</v>
      </c>
      <c r="AB22" s="122"/>
      <c r="AC22" s="122">
        <v>18</v>
      </c>
      <c r="AD22" s="121">
        <v>18</v>
      </c>
      <c r="AE22" s="120"/>
      <c r="AF22" s="201"/>
      <c r="AG22" s="201" t="s">
        <v>52</v>
      </c>
      <c r="AH22" s="201"/>
      <c r="AI22" s="201"/>
      <c r="AJ22" s="201"/>
      <c r="AK22" s="201"/>
      <c r="AL22" s="201"/>
      <c r="AM22" s="201"/>
      <c r="AN22" s="201"/>
      <c r="AO22" s="122"/>
      <c r="AP22" s="122"/>
      <c r="AQ22" s="122"/>
      <c r="AR22" s="122"/>
      <c r="AS22" s="122"/>
      <c r="AT22" s="122"/>
      <c r="AU22" s="122"/>
      <c r="AV22" s="122"/>
      <c r="AW22" s="121"/>
      <c r="AY22" s="56">
        <f>SUM(AA22:AD22)</f>
        <v>60</v>
      </c>
      <c r="AZ22" s="57">
        <f>AY22/G22</f>
        <v>10</v>
      </c>
      <c r="BA22" s="56"/>
      <c r="BB22" s="58">
        <f>J22+J23+M22</f>
        <v>1</v>
      </c>
      <c r="BC22" s="58">
        <f>T22+T23+W22</f>
        <v>1</v>
      </c>
    </row>
    <row r="23" spans="1:55" s="55" customFormat="1" x14ac:dyDescent="0.25">
      <c r="A23" s="185"/>
      <c r="B23" s="186"/>
      <c r="C23" s="203"/>
      <c r="D23" s="204"/>
      <c r="E23" s="204"/>
      <c r="F23" s="204"/>
      <c r="G23" s="204"/>
      <c r="H23" s="204"/>
      <c r="I23" s="214" t="s">
        <v>121</v>
      </c>
      <c r="J23" s="216">
        <v>0.25</v>
      </c>
      <c r="K23" s="214"/>
      <c r="L23" s="215"/>
      <c r="M23" s="216"/>
      <c r="N23" s="217"/>
      <c r="O23" s="217"/>
      <c r="P23" s="208"/>
      <c r="Q23" s="218"/>
      <c r="R23" s="219"/>
      <c r="S23" s="214" t="s">
        <v>136</v>
      </c>
      <c r="T23" s="242">
        <v>0.25</v>
      </c>
      <c r="U23" s="214"/>
      <c r="V23" s="215"/>
      <c r="W23" s="220"/>
      <c r="X23" s="221"/>
      <c r="Y23" s="217"/>
      <c r="Z23" s="213"/>
      <c r="AA23" s="88"/>
      <c r="AB23" s="89"/>
      <c r="AC23" s="89"/>
      <c r="AD23" s="90"/>
      <c r="AE23" s="88"/>
      <c r="AF23" s="210"/>
      <c r="AG23" s="210" t="s">
        <v>52</v>
      </c>
      <c r="AH23" s="210"/>
      <c r="AI23" s="210"/>
      <c r="AJ23" s="210"/>
      <c r="AK23" s="210"/>
      <c r="AL23" s="210"/>
      <c r="AM23" s="210"/>
      <c r="AN23" s="210"/>
      <c r="AO23" s="89"/>
      <c r="AP23" s="89"/>
      <c r="AQ23" s="89"/>
      <c r="AR23" s="89"/>
      <c r="AS23" s="89"/>
      <c r="AT23" s="89"/>
      <c r="AU23" s="89"/>
      <c r="AV23" s="89"/>
      <c r="AW23" s="90"/>
      <c r="AY23" s="56"/>
      <c r="AZ23" s="57"/>
      <c r="BA23" s="56"/>
      <c r="BB23" s="58"/>
      <c r="BC23" s="58"/>
    </row>
    <row r="24" spans="1:55" s="55" customFormat="1" ht="15" x14ac:dyDescent="0.25">
      <c r="A24" s="241" t="s">
        <v>588</v>
      </c>
      <c r="B24" s="276"/>
      <c r="C24" s="112" t="s">
        <v>423</v>
      </c>
      <c r="D24" s="113"/>
      <c r="E24" s="113" t="s">
        <v>363</v>
      </c>
      <c r="F24" s="200" t="s">
        <v>52</v>
      </c>
      <c r="G24" s="113">
        <v>3</v>
      </c>
      <c r="H24" s="113">
        <v>1</v>
      </c>
      <c r="I24" s="114" t="s">
        <v>122</v>
      </c>
      <c r="J24" s="115">
        <v>0.25</v>
      </c>
      <c r="K24" s="114" t="s">
        <v>129</v>
      </c>
      <c r="L24" s="116" t="s">
        <v>131</v>
      </c>
      <c r="M24" s="115">
        <v>0.5</v>
      </c>
      <c r="N24" s="197"/>
      <c r="O24" s="197"/>
      <c r="P24" s="198" t="s">
        <v>60</v>
      </c>
      <c r="Q24" s="117"/>
      <c r="R24" s="118"/>
      <c r="S24" s="114" t="s">
        <v>136</v>
      </c>
      <c r="T24" s="131">
        <v>0.25</v>
      </c>
      <c r="U24" s="114" t="s">
        <v>129</v>
      </c>
      <c r="V24" s="116" t="s">
        <v>131</v>
      </c>
      <c r="W24" s="115">
        <v>0.5</v>
      </c>
      <c r="X24" s="199"/>
      <c r="Y24" s="197"/>
      <c r="Z24" s="200" t="s">
        <v>60</v>
      </c>
      <c r="AA24" s="120">
        <v>20</v>
      </c>
      <c r="AB24" s="122"/>
      <c r="AC24" s="122"/>
      <c r="AD24" s="121">
        <v>10</v>
      </c>
      <c r="AE24" s="120"/>
      <c r="AF24" s="201"/>
      <c r="AG24" s="201" t="s">
        <v>52</v>
      </c>
      <c r="AH24" s="201"/>
      <c r="AI24" s="201"/>
      <c r="AJ24" s="201"/>
      <c r="AK24" s="201"/>
      <c r="AL24" s="201"/>
      <c r="AM24" s="201"/>
      <c r="AN24" s="201"/>
      <c r="AO24" s="122"/>
      <c r="AP24" s="122"/>
      <c r="AQ24" s="122"/>
      <c r="AR24" s="122"/>
      <c r="AS24" s="122"/>
      <c r="AT24" s="122"/>
      <c r="AU24" s="122"/>
      <c r="AV24" s="122"/>
      <c r="AW24" s="121"/>
      <c r="AY24" s="56">
        <f>SUM(AA24:AD24)</f>
        <v>30</v>
      </c>
      <c r="AZ24" s="57">
        <f>AY24/G24</f>
        <v>10</v>
      </c>
      <c r="BA24" s="56"/>
      <c r="BB24" s="58">
        <f>J24+J25+M24</f>
        <v>1</v>
      </c>
      <c r="BC24" s="58">
        <f>T24+T25+W24</f>
        <v>1</v>
      </c>
    </row>
    <row r="25" spans="1:55" s="55" customFormat="1" x14ac:dyDescent="0.25">
      <c r="A25" s="185"/>
      <c r="B25" s="186"/>
      <c r="C25" s="224"/>
      <c r="D25" s="35"/>
      <c r="E25" s="35"/>
      <c r="F25" s="35"/>
      <c r="G25" s="35"/>
      <c r="H25" s="35"/>
      <c r="I25" s="38" t="s">
        <v>121</v>
      </c>
      <c r="J25" s="46">
        <v>0.25</v>
      </c>
      <c r="K25" s="38"/>
      <c r="L25" s="205"/>
      <c r="M25" s="206"/>
      <c r="N25" s="48"/>
      <c r="O25" s="48"/>
      <c r="P25" s="43"/>
      <c r="Q25" s="225"/>
      <c r="R25" s="226"/>
      <c r="S25" s="38" t="s">
        <v>136</v>
      </c>
      <c r="T25" s="227">
        <v>0.25</v>
      </c>
      <c r="U25" s="38"/>
      <c r="V25" s="205"/>
      <c r="W25" s="46"/>
      <c r="X25" s="47"/>
      <c r="Y25" s="48"/>
      <c r="Z25" s="49"/>
      <c r="AA25" s="54"/>
      <c r="AB25" s="234"/>
      <c r="AC25" s="234"/>
      <c r="AD25" s="53"/>
      <c r="AE25" s="54"/>
      <c r="AF25" s="184"/>
      <c r="AG25" s="184" t="s">
        <v>52</v>
      </c>
      <c r="AH25" s="184"/>
      <c r="AI25" s="184"/>
      <c r="AJ25" s="184"/>
      <c r="AK25" s="184"/>
      <c r="AL25" s="184"/>
      <c r="AM25" s="184"/>
      <c r="AN25" s="184"/>
      <c r="AO25" s="52"/>
      <c r="AP25" s="52"/>
      <c r="AQ25" s="52"/>
      <c r="AR25" s="52"/>
      <c r="AS25" s="52"/>
      <c r="AT25" s="52"/>
      <c r="AU25" s="52"/>
      <c r="AV25" s="52"/>
      <c r="AW25" s="53"/>
      <c r="AY25" s="56"/>
      <c r="AZ25" s="57"/>
      <c r="BA25" s="56"/>
      <c r="BB25" s="58"/>
      <c r="BC25" s="58"/>
    </row>
    <row r="26" spans="1:55" s="55" customFormat="1" ht="15" x14ac:dyDescent="0.25">
      <c r="A26" s="241" t="s">
        <v>589</v>
      </c>
      <c r="B26" s="276"/>
      <c r="C26" s="112" t="s">
        <v>424</v>
      </c>
      <c r="D26" s="113"/>
      <c r="E26" s="113" t="s">
        <v>364</v>
      </c>
      <c r="F26" s="113" t="s">
        <v>60</v>
      </c>
      <c r="G26" s="113">
        <v>6</v>
      </c>
      <c r="H26" s="113">
        <v>2</v>
      </c>
      <c r="I26" s="114" t="s">
        <v>22</v>
      </c>
      <c r="J26" s="119">
        <v>0.5</v>
      </c>
      <c r="K26" s="114"/>
      <c r="L26" s="116"/>
      <c r="M26" s="115"/>
      <c r="N26" s="197"/>
      <c r="O26" s="197"/>
      <c r="P26" s="198"/>
      <c r="Q26" s="117" t="s">
        <v>9</v>
      </c>
      <c r="R26" s="118"/>
      <c r="S26" s="114" t="s">
        <v>136</v>
      </c>
      <c r="T26" s="119">
        <v>0.5</v>
      </c>
      <c r="U26" s="114" t="s">
        <v>129</v>
      </c>
      <c r="V26" s="116" t="s">
        <v>133</v>
      </c>
      <c r="W26" s="119">
        <v>0.2</v>
      </c>
      <c r="X26" s="199"/>
      <c r="Y26" s="197"/>
      <c r="Z26" s="200" t="s">
        <v>60</v>
      </c>
      <c r="AA26" s="120">
        <v>30</v>
      </c>
      <c r="AB26" s="122"/>
      <c r="AC26" s="122">
        <v>28.5</v>
      </c>
      <c r="AD26" s="121"/>
      <c r="AE26" s="120" t="s">
        <v>60</v>
      </c>
      <c r="AF26" s="201" t="s">
        <v>60</v>
      </c>
      <c r="AG26" s="201"/>
      <c r="AH26" s="201"/>
      <c r="AI26" s="201"/>
      <c r="AJ26" s="201"/>
      <c r="AK26" s="201"/>
      <c r="AL26" s="201"/>
      <c r="AM26" s="201"/>
      <c r="AN26" s="201"/>
      <c r="AO26" s="122"/>
      <c r="AP26" s="122"/>
      <c r="AQ26" s="122"/>
      <c r="AR26" s="122"/>
      <c r="AS26" s="122"/>
      <c r="AT26" s="122"/>
      <c r="AU26" s="122"/>
      <c r="AV26" s="122"/>
      <c r="AW26" s="121"/>
      <c r="AY26" s="56">
        <f>SUM(AA26:AD26)</f>
        <v>58.5</v>
      </c>
      <c r="AZ26" s="57">
        <f>AY26/G26</f>
        <v>9.75</v>
      </c>
      <c r="BA26" s="56"/>
      <c r="BB26" s="58">
        <f>J26+J27+J28+M26</f>
        <v>1</v>
      </c>
      <c r="BC26" s="58">
        <f>T26+T27+T28+W26</f>
        <v>1</v>
      </c>
    </row>
    <row r="27" spans="1:55" s="55" customFormat="1" ht="15" x14ac:dyDescent="0.25">
      <c r="A27" s="245"/>
      <c r="B27" s="246"/>
      <c r="C27" s="224"/>
      <c r="D27" s="35"/>
      <c r="E27" s="35"/>
      <c r="F27" s="35"/>
      <c r="G27" s="35"/>
      <c r="H27" s="35"/>
      <c r="I27" s="38" t="s">
        <v>22</v>
      </c>
      <c r="J27" s="206">
        <v>0.3</v>
      </c>
      <c r="K27" s="38"/>
      <c r="L27" s="205"/>
      <c r="M27" s="206"/>
      <c r="N27" s="48"/>
      <c r="O27" s="48"/>
      <c r="P27" s="43"/>
      <c r="Q27" s="225"/>
      <c r="R27" s="226"/>
      <c r="S27" s="38" t="s">
        <v>136</v>
      </c>
      <c r="T27" s="206">
        <v>0.3</v>
      </c>
      <c r="U27" s="38"/>
      <c r="V27" s="205"/>
      <c r="W27" s="46"/>
      <c r="X27" s="47"/>
      <c r="Y27" s="48"/>
      <c r="Z27" s="49"/>
      <c r="AA27" s="54"/>
      <c r="AB27" s="52"/>
      <c r="AC27" s="52"/>
      <c r="AD27" s="53"/>
      <c r="AE27" s="54" t="s">
        <v>60</v>
      </c>
      <c r="AF27" s="184" t="s">
        <v>60</v>
      </c>
      <c r="AG27" s="184"/>
      <c r="AH27" s="184"/>
      <c r="AI27" s="184"/>
      <c r="AJ27" s="184"/>
      <c r="AK27" s="184"/>
      <c r="AL27" s="184"/>
      <c r="AM27" s="184"/>
      <c r="AN27" s="184"/>
      <c r="AO27" s="52"/>
      <c r="AP27" s="52"/>
      <c r="AQ27" s="52"/>
      <c r="AR27" s="52"/>
      <c r="AS27" s="52"/>
      <c r="AT27" s="52"/>
      <c r="AU27" s="52"/>
      <c r="AV27" s="52"/>
      <c r="AW27" s="53"/>
      <c r="AY27" s="56"/>
      <c r="AZ27" s="57"/>
      <c r="BA27" s="56"/>
      <c r="BB27" s="58"/>
      <c r="BC27" s="58"/>
    </row>
    <row r="28" spans="1:55" s="55" customFormat="1" x14ac:dyDescent="0.25">
      <c r="A28" s="185"/>
      <c r="B28" s="186"/>
      <c r="C28" s="203"/>
      <c r="D28" s="204"/>
      <c r="E28" s="204"/>
      <c r="F28" s="204"/>
      <c r="G28" s="204"/>
      <c r="H28" s="204"/>
      <c r="I28" s="214" t="s">
        <v>12</v>
      </c>
      <c r="J28" s="216">
        <v>0.2</v>
      </c>
      <c r="K28" s="214"/>
      <c r="L28" s="215"/>
      <c r="M28" s="216"/>
      <c r="N28" s="217"/>
      <c r="O28" s="217"/>
      <c r="P28" s="208"/>
      <c r="Q28" s="218"/>
      <c r="R28" s="219"/>
      <c r="S28" s="214" t="s">
        <v>9</v>
      </c>
      <c r="T28" s="220"/>
      <c r="U28" s="214"/>
      <c r="V28" s="215"/>
      <c r="W28" s="220"/>
      <c r="X28" s="221"/>
      <c r="Y28" s="217"/>
      <c r="Z28" s="213"/>
      <c r="AA28" s="88"/>
      <c r="AB28" s="89"/>
      <c r="AC28" s="89"/>
      <c r="AD28" s="90"/>
      <c r="AE28" s="88" t="s">
        <v>60</v>
      </c>
      <c r="AF28" s="210" t="s">
        <v>60</v>
      </c>
      <c r="AG28" s="210"/>
      <c r="AH28" s="210"/>
      <c r="AI28" s="210"/>
      <c r="AJ28" s="210"/>
      <c r="AK28" s="210"/>
      <c r="AL28" s="210"/>
      <c r="AM28" s="210"/>
      <c r="AN28" s="210"/>
      <c r="AO28" s="89"/>
      <c r="AP28" s="89"/>
      <c r="AQ28" s="89"/>
      <c r="AR28" s="89"/>
      <c r="AS28" s="89"/>
      <c r="AT28" s="89"/>
      <c r="AU28" s="89"/>
      <c r="AV28" s="89"/>
      <c r="AW28" s="90"/>
      <c r="AY28" s="56"/>
      <c r="AZ28" s="57"/>
      <c r="BA28" s="56"/>
      <c r="BB28" s="58"/>
      <c r="BC28" s="58"/>
    </row>
    <row r="29" spans="1:55" s="55" customFormat="1" ht="15" x14ac:dyDescent="0.25">
      <c r="A29" s="241" t="s">
        <v>644</v>
      </c>
      <c r="B29" s="276"/>
      <c r="C29" s="112" t="s">
        <v>425</v>
      </c>
      <c r="D29" s="113" t="s">
        <v>60</v>
      </c>
      <c r="E29" s="113" t="s">
        <v>365</v>
      </c>
      <c r="F29" s="113" t="s">
        <v>52</v>
      </c>
      <c r="G29" s="113">
        <v>6</v>
      </c>
      <c r="H29" s="113">
        <v>2</v>
      </c>
      <c r="I29" s="114" t="s">
        <v>122</v>
      </c>
      <c r="J29" s="115">
        <v>0.25</v>
      </c>
      <c r="K29" s="114" t="s">
        <v>129</v>
      </c>
      <c r="L29" s="116" t="s">
        <v>131</v>
      </c>
      <c r="M29" s="115">
        <v>0.5</v>
      </c>
      <c r="N29" s="197"/>
      <c r="O29" s="197"/>
      <c r="P29" s="198" t="s">
        <v>60</v>
      </c>
      <c r="Q29" s="117"/>
      <c r="R29" s="118"/>
      <c r="S29" s="114" t="s">
        <v>136</v>
      </c>
      <c r="T29" s="119">
        <v>0.25</v>
      </c>
      <c r="U29" s="114" t="s">
        <v>129</v>
      </c>
      <c r="V29" s="116" t="s">
        <v>131</v>
      </c>
      <c r="W29" s="115">
        <v>0.5</v>
      </c>
      <c r="X29" s="199"/>
      <c r="Y29" s="197"/>
      <c r="Z29" s="200" t="s">
        <v>60</v>
      </c>
      <c r="AA29" s="120">
        <v>19.5</v>
      </c>
      <c r="AB29" s="122"/>
      <c r="AC29" s="122">
        <v>19.5</v>
      </c>
      <c r="AD29" s="200">
        <v>12</v>
      </c>
      <c r="AE29" s="120"/>
      <c r="AF29" s="201" t="s">
        <v>52</v>
      </c>
      <c r="AG29" s="201"/>
      <c r="AH29" s="201"/>
      <c r="AI29" s="201" t="s">
        <v>52</v>
      </c>
      <c r="AJ29" s="201"/>
      <c r="AK29" s="201"/>
      <c r="AL29" s="201"/>
      <c r="AM29" s="201"/>
      <c r="AN29" s="201"/>
      <c r="AO29" s="122"/>
      <c r="AP29" s="122"/>
      <c r="AQ29" s="122"/>
      <c r="AR29" s="122"/>
      <c r="AS29" s="122"/>
      <c r="AT29" s="122"/>
      <c r="AU29" s="122"/>
      <c r="AV29" s="122"/>
      <c r="AW29" s="121"/>
      <c r="AY29" s="56">
        <f>SUM(AA29:AD29)</f>
        <v>51</v>
      </c>
      <c r="AZ29" s="57">
        <f>AY29/G29</f>
        <v>8.5</v>
      </c>
      <c r="BA29" s="56"/>
      <c r="BB29" s="58">
        <f>J29+J30+M29</f>
        <v>1</v>
      </c>
      <c r="BC29" s="58">
        <f>T29+T30+W29</f>
        <v>1</v>
      </c>
    </row>
    <row r="30" spans="1:55" s="55" customFormat="1" x14ac:dyDescent="0.25">
      <c r="A30" s="185"/>
      <c r="B30" s="186"/>
      <c r="C30" s="203"/>
      <c r="D30" s="204"/>
      <c r="E30" s="204"/>
      <c r="F30" s="213"/>
      <c r="G30" s="204"/>
      <c r="H30" s="204"/>
      <c r="I30" s="214" t="s">
        <v>121</v>
      </c>
      <c r="J30" s="220">
        <v>0.25</v>
      </c>
      <c r="K30" s="214"/>
      <c r="L30" s="215"/>
      <c r="M30" s="216"/>
      <c r="N30" s="217"/>
      <c r="O30" s="217"/>
      <c r="P30" s="208"/>
      <c r="Q30" s="218"/>
      <c r="R30" s="219"/>
      <c r="S30" s="214" t="s">
        <v>136</v>
      </c>
      <c r="T30" s="220">
        <v>0.25</v>
      </c>
      <c r="U30" s="277"/>
      <c r="V30" s="215"/>
      <c r="W30" s="220"/>
      <c r="X30" s="221"/>
      <c r="Y30" s="217"/>
      <c r="Z30" s="213"/>
      <c r="AA30" s="88"/>
      <c r="AB30" s="89"/>
      <c r="AC30" s="89"/>
      <c r="AD30" s="90"/>
      <c r="AE30" s="88"/>
      <c r="AF30" s="210" t="s">
        <v>52</v>
      </c>
      <c r="AG30" s="210"/>
      <c r="AH30" s="210"/>
      <c r="AI30" s="210" t="s">
        <v>52</v>
      </c>
      <c r="AJ30" s="210"/>
      <c r="AK30" s="210"/>
      <c r="AL30" s="210"/>
      <c r="AM30" s="210"/>
      <c r="AN30" s="210"/>
      <c r="AO30" s="89"/>
      <c r="AP30" s="89"/>
      <c r="AQ30" s="89"/>
      <c r="AR30" s="89"/>
      <c r="AS30" s="89"/>
      <c r="AT30" s="89"/>
      <c r="AU30" s="89"/>
      <c r="AV30" s="89"/>
      <c r="AW30" s="90"/>
      <c r="AY30" s="56"/>
      <c r="AZ30" s="57"/>
      <c r="BA30" s="56"/>
      <c r="BB30" s="58"/>
      <c r="BC30" s="58"/>
    </row>
    <row r="31" spans="1:55" s="55" customFormat="1" ht="15" x14ac:dyDescent="0.25">
      <c r="A31" s="241" t="s">
        <v>586</v>
      </c>
      <c r="B31" s="276"/>
      <c r="C31" s="112" t="s">
        <v>426</v>
      </c>
      <c r="D31" s="117" t="s">
        <v>60</v>
      </c>
      <c r="E31" s="117" t="s">
        <v>366</v>
      </c>
      <c r="F31" s="113" t="s">
        <v>52</v>
      </c>
      <c r="G31" s="113">
        <v>6</v>
      </c>
      <c r="H31" s="117">
        <v>2</v>
      </c>
      <c r="I31" s="114" t="s">
        <v>121</v>
      </c>
      <c r="J31" s="119">
        <v>0.2</v>
      </c>
      <c r="K31" s="114" t="s">
        <v>129</v>
      </c>
      <c r="L31" s="116" t="s">
        <v>239</v>
      </c>
      <c r="M31" s="115">
        <v>0.6</v>
      </c>
      <c r="N31" s="197"/>
      <c r="O31" s="197"/>
      <c r="P31" s="198" t="s">
        <v>60</v>
      </c>
      <c r="Q31" s="117"/>
      <c r="R31" s="118"/>
      <c r="S31" s="114" t="s">
        <v>136</v>
      </c>
      <c r="T31" s="119">
        <v>0.2</v>
      </c>
      <c r="U31" s="114" t="s">
        <v>129</v>
      </c>
      <c r="V31" s="116" t="s">
        <v>239</v>
      </c>
      <c r="W31" s="115">
        <v>0.6</v>
      </c>
      <c r="X31" s="199"/>
      <c r="Y31" s="197"/>
      <c r="Z31" s="200" t="s">
        <v>60</v>
      </c>
      <c r="AA31" s="120">
        <v>25.5</v>
      </c>
      <c r="AB31" s="122"/>
      <c r="AC31" s="122">
        <v>12</v>
      </c>
      <c r="AD31" s="121">
        <v>21</v>
      </c>
      <c r="AE31" s="120"/>
      <c r="AF31" s="201" t="s">
        <v>52</v>
      </c>
      <c r="AG31" s="201"/>
      <c r="AH31" s="201"/>
      <c r="AI31" s="201" t="s">
        <v>52</v>
      </c>
      <c r="AJ31" s="201"/>
      <c r="AK31" s="201"/>
      <c r="AL31" s="201"/>
      <c r="AM31" s="201"/>
      <c r="AN31" s="201"/>
      <c r="AO31" s="122"/>
      <c r="AP31" s="122"/>
      <c r="AQ31" s="122"/>
      <c r="AR31" s="122"/>
      <c r="AS31" s="122"/>
      <c r="AT31" s="122"/>
      <c r="AU31" s="122"/>
      <c r="AV31" s="122"/>
      <c r="AW31" s="121"/>
      <c r="AY31" s="56">
        <f>SUM(AA31:AD31)</f>
        <v>58.5</v>
      </c>
      <c r="AZ31" s="57">
        <f>AY31/G31</f>
        <v>9.75</v>
      </c>
      <c r="BA31" s="56"/>
      <c r="BB31" s="58">
        <f>J31+J32+M31</f>
        <v>1</v>
      </c>
      <c r="BC31" s="58">
        <f>T31+T32+W31</f>
        <v>1</v>
      </c>
    </row>
    <row r="32" spans="1:55" s="55" customFormat="1" x14ac:dyDescent="0.25">
      <c r="A32" s="185"/>
      <c r="B32" s="186"/>
      <c r="C32" s="224"/>
      <c r="D32" s="35"/>
      <c r="E32" s="35"/>
      <c r="F32" s="49"/>
      <c r="G32" s="35"/>
      <c r="H32" s="35"/>
      <c r="I32" s="38" t="s">
        <v>121</v>
      </c>
      <c r="J32" s="206">
        <v>0.2</v>
      </c>
      <c r="K32" s="38"/>
      <c r="L32" s="205"/>
      <c r="M32" s="206"/>
      <c r="N32" s="48"/>
      <c r="O32" s="48"/>
      <c r="P32" s="43"/>
      <c r="Q32" s="225"/>
      <c r="R32" s="226"/>
      <c r="S32" s="38" t="s">
        <v>136</v>
      </c>
      <c r="T32" s="46">
        <v>0.2</v>
      </c>
      <c r="U32" s="38"/>
      <c r="V32" s="205"/>
      <c r="W32" s="46"/>
      <c r="X32" s="47"/>
      <c r="Y32" s="48"/>
      <c r="Z32" s="49"/>
      <c r="AA32" s="54"/>
      <c r="AB32" s="52"/>
      <c r="AC32" s="52"/>
      <c r="AD32" s="53"/>
      <c r="AE32" s="54"/>
      <c r="AF32" s="184" t="s">
        <v>52</v>
      </c>
      <c r="AG32" s="184"/>
      <c r="AH32" s="184"/>
      <c r="AI32" s="184" t="s">
        <v>52</v>
      </c>
      <c r="AJ32" s="184"/>
      <c r="AK32" s="184"/>
      <c r="AL32" s="184"/>
      <c r="AM32" s="184"/>
      <c r="AN32" s="184"/>
      <c r="AO32" s="52"/>
      <c r="AP32" s="52"/>
      <c r="AQ32" s="52"/>
      <c r="AR32" s="52"/>
      <c r="AS32" s="52"/>
      <c r="AT32" s="52"/>
      <c r="AU32" s="52"/>
      <c r="AV32" s="52"/>
      <c r="AW32" s="53"/>
      <c r="AY32" s="56"/>
      <c r="AZ32" s="57"/>
      <c r="BA32" s="56"/>
      <c r="BB32" s="58"/>
      <c r="BC32" s="58"/>
    </row>
    <row r="33" spans="1:55" s="55" customFormat="1" x14ac:dyDescent="0.25">
      <c r="A33" s="241" t="s">
        <v>650</v>
      </c>
      <c r="B33" s="111" t="s">
        <v>636</v>
      </c>
      <c r="C33" s="112" t="s">
        <v>427</v>
      </c>
      <c r="D33" s="113"/>
      <c r="E33" s="113" t="s">
        <v>367</v>
      </c>
      <c r="F33" s="113" t="s">
        <v>52</v>
      </c>
      <c r="G33" s="113">
        <v>6</v>
      </c>
      <c r="H33" s="113">
        <v>2</v>
      </c>
      <c r="I33" s="114" t="s">
        <v>13</v>
      </c>
      <c r="J33" s="119">
        <v>7.4999999999999997E-2</v>
      </c>
      <c r="K33" s="114"/>
      <c r="L33" s="116"/>
      <c r="M33" s="115"/>
      <c r="N33" s="197"/>
      <c r="O33" s="197"/>
      <c r="P33" s="198"/>
      <c r="Q33" s="117" t="s">
        <v>9</v>
      </c>
      <c r="R33" s="118"/>
      <c r="S33" s="114" t="s">
        <v>9</v>
      </c>
      <c r="T33" s="119"/>
      <c r="U33" s="114"/>
      <c r="V33" s="116"/>
      <c r="W33" s="119"/>
      <c r="X33" s="199"/>
      <c r="Y33" s="197"/>
      <c r="Z33" s="200"/>
      <c r="AA33" s="120">
        <v>6</v>
      </c>
      <c r="AB33" s="122"/>
      <c r="AC33" s="122">
        <v>6</v>
      </c>
      <c r="AD33" s="121">
        <v>50</v>
      </c>
      <c r="AE33" s="120"/>
      <c r="AF33" s="201" t="s">
        <v>60</v>
      </c>
      <c r="AG33" s="201"/>
      <c r="AH33" s="201"/>
      <c r="AI33" s="201"/>
      <c r="AJ33" s="201"/>
      <c r="AK33" s="201"/>
      <c r="AL33" s="201"/>
      <c r="AM33" s="201"/>
      <c r="AN33" s="201"/>
      <c r="AO33" s="122"/>
      <c r="AP33" s="122"/>
      <c r="AQ33" s="122"/>
      <c r="AR33" s="122"/>
      <c r="AS33" s="122"/>
      <c r="AT33" s="122"/>
      <c r="AU33" s="122"/>
      <c r="AV33" s="122"/>
      <c r="AW33" s="121"/>
      <c r="AY33" s="56">
        <f>SUM(AA33:AD33)</f>
        <v>62</v>
      </c>
      <c r="AZ33" s="57">
        <f>AY33/G33</f>
        <v>10.333333333333334</v>
      </c>
      <c r="BA33" s="56"/>
      <c r="BB33" s="58">
        <f>J33+J34+J35+J36+M33</f>
        <v>1</v>
      </c>
      <c r="BC33" s="58">
        <f>T33+T34+T35+T36+W33</f>
        <v>1</v>
      </c>
    </row>
    <row r="34" spans="1:55" s="55" customFormat="1" x14ac:dyDescent="0.25">
      <c r="A34" s="185"/>
      <c r="B34" s="186"/>
      <c r="C34" s="224"/>
      <c r="D34" s="35"/>
      <c r="E34" s="35"/>
      <c r="F34" s="35"/>
      <c r="G34" s="35"/>
      <c r="H34" s="35"/>
      <c r="I34" s="38" t="s">
        <v>13</v>
      </c>
      <c r="J34" s="206">
        <v>7.4999999999999997E-2</v>
      </c>
      <c r="K34" s="38"/>
      <c r="L34" s="205"/>
      <c r="M34" s="206"/>
      <c r="N34" s="48"/>
      <c r="O34" s="48"/>
      <c r="P34" s="43"/>
      <c r="Q34" s="225"/>
      <c r="R34" s="226"/>
      <c r="S34" s="38" t="s">
        <v>9</v>
      </c>
      <c r="T34" s="227"/>
      <c r="U34" s="38"/>
      <c r="V34" s="205"/>
      <c r="W34" s="46"/>
      <c r="X34" s="47"/>
      <c r="Y34" s="48"/>
      <c r="Z34" s="49"/>
      <c r="AA34" s="54"/>
      <c r="AB34" s="52"/>
      <c r="AC34" s="52"/>
      <c r="AD34" s="53"/>
      <c r="AE34" s="54"/>
      <c r="AF34" s="184" t="s">
        <v>60</v>
      </c>
      <c r="AG34" s="184"/>
      <c r="AH34" s="184"/>
      <c r="AI34" s="184"/>
      <c r="AJ34" s="184"/>
      <c r="AK34" s="184"/>
      <c r="AL34" s="184"/>
      <c r="AM34" s="184"/>
      <c r="AN34" s="184"/>
      <c r="AO34" s="52"/>
      <c r="AP34" s="52"/>
      <c r="AQ34" s="52"/>
      <c r="AR34" s="52"/>
      <c r="AS34" s="52"/>
      <c r="AT34" s="52"/>
      <c r="AU34" s="52"/>
      <c r="AV34" s="52"/>
      <c r="AW34" s="53"/>
      <c r="AY34" s="56"/>
      <c r="AZ34" s="57"/>
      <c r="BA34" s="56"/>
      <c r="BB34" s="58"/>
      <c r="BC34" s="58"/>
    </row>
    <row r="35" spans="1:55" s="55" customFormat="1" x14ac:dyDescent="0.25">
      <c r="A35" s="185"/>
      <c r="B35" s="186"/>
      <c r="C35" s="224"/>
      <c r="D35" s="35"/>
      <c r="E35" s="35"/>
      <c r="F35" s="35"/>
      <c r="G35" s="35"/>
      <c r="H35" s="35"/>
      <c r="I35" s="38" t="s">
        <v>122</v>
      </c>
      <c r="J35" s="206">
        <v>0.4</v>
      </c>
      <c r="K35" s="38"/>
      <c r="L35" s="205"/>
      <c r="M35" s="206"/>
      <c r="N35" s="48"/>
      <c r="O35" s="48"/>
      <c r="P35" s="43"/>
      <c r="Q35" s="225"/>
      <c r="R35" s="226"/>
      <c r="S35" s="38" t="s">
        <v>136</v>
      </c>
      <c r="T35" s="46">
        <v>0.4</v>
      </c>
      <c r="U35" s="38"/>
      <c r="V35" s="205"/>
      <c r="W35" s="46"/>
      <c r="X35" s="47"/>
      <c r="Y35" s="48"/>
      <c r="Z35" s="49"/>
      <c r="AA35" s="54"/>
      <c r="AB35" s="52"/>
      <c r="AC35" s="52"/>
      <c r="AD35" s="53"/>
      <c r="AE35" s="54"/>
      <c r="AF35" s="184" t="s">
        <v>60</v>
      </c>
      <c r="AG35" s="184"/>
      <c r="AH35" s="184"/>
      <c r="AI35" s="184"/>
      <c r="AJ35" s="184"/>
      <c r="AK35" s="184"/>
      <c r="AL35" s="184"/>
      <c r="AM35" s="184"/>
      <c r="AN35" s="184"/>
      <c r="AO35" s="52"/>
      <c r="AP35" s="52"/>
      <c r="AQ35" s="52"/>
      <c r="AR35" s="52"/>
      <c r="AS35" s="52"/>
      <c r="AT35" s="52"/>
      <c r="AU35" s="52"/>
      <c r="AV35" s="52"/>
      <c r="AW35" s="53"/>
      <c r="AY35" s="56"/>
      <c r="AZ35" s="57"/>
      <c r="BA35" s="56"/>
      <c r="BB35" s="58"/>
      <c r="BC35" s="58"/>
    </row>
    <row r="36" spans="1:55" s="55" customFormat="1" x14ac:dyDescent="0.25">
      <c r="A36" s="185"/>
      <c r="B36" s="202"/>
      <c r="C36" s="203"/>
      <c r="D36" s="204"/>
      <c r="E36" s="204"/>
      <c r="F36" s="204"/>
      <c r="G36" s="204"/>
      <c r="H36" s="204"/>
      <c r="I36" s="214" t="s">
        <v>477</v>
      </c>
      <c r="J36" s="216">
        <v>0.45</v>
      </c>
      <c r="K36" s="214"/>
      <c r="L36" s="215"/>
      <c r="M36" s="216"/>
      <c r="N36" s="217"/>
      <c r="O36" s="217"/>
      <c r="P36" s="208"/>
      <c r="Q36" s="218"/>
      <c r="R36" s="219"/>
      <c r="S36" s="214" t="s">
        <v>136</v>
      </c>
      <c r="T36" s="242">
        <v>0.6</v>
      </c>
      <c r="U36" s="214"/>
      <c r="V36" s="215"/>
      <c r="W36" s="220"/>
      <c r="X36" s="221"/>
      <c r="Y36" s="217"/>
      <c r="Z36" s="213"/>
      <c r="AA36" s="88"/>
      <c r="AB36" s="89"/>
      <c r="AC36" s="89"/>
      <c r="AD36" s="90"/>
      <c r="AE36" s="88"/>
      <c r="AF36" s="210" t="s">
        <v>60</v>
      </c>
      <c r="AG36" s="210"/>
      <c r="AH36" s="210"/>
      <c r="AI36" s="210"/>
      <c r="AJ36" s="210"/>
      <c r="AK36" s="210"/>
      <c r="AL36" s="210"/>
      <c r="AM36" s="210"/>
      <c r="AN36" s="210"/>
      <c r="AO36" s="89"/>
      <c r="AP36" s="89"/>
      <c r="AQ36" s="89"/>
      <c r="AR36" s="89"/>
      <c r="AS36" s="89"/>
      <c r="AT36" s="89"/>
      <c r="AU36" s="89"/>
      <c r="AV36" s="89"/>
      <c r="AW36" s="90"/>
      <c r="AY36" s="56"/>
      <c r="AZ36" s="57"/>
      <c r="BA36" s="56"/>
      <c r="BB36" s="58"/>
      <c r="BC36" s="58"/>
    </row>
    <row r="37" spans="1:55" s="55" customFormat="1" x14ac:dyDescent="0.25">
      <c r="A37" s="241" t="s">
        <v>590</v>
      </c>
      <c r="B37" s="111" t="s">
        <v>627</v>
      </c>
      <c r="C37" s="112" t="s">
        <v>428</v>
      </c>
      <c r="D37" s="113" t="s">
        <v>60</v>
      </c>
      <c r="E37" s="113" t="s">
        <v>368</v>
      </c>
      <c r="F37" s="113" t="s">
        <v>52</v>
      </c>
      <c r="G37" s="113">
        <v>6</v>
      </c>
      <c r="H37" s="113">
        <v>2</v>
      </c>
      <c r="I37" s="114" t="s">
        <v>122</v>
      </c>
      <c r="J37" s="115">
        <v>0.2</v>
      </c>
      <c r="K37" s="114" t="s">
        <v>129</v>
      </c>
      <c r="L37" s="116" t="s">
        <v>131</v>
      </c>
      <c r="M37" s="115">
        <v>0.5</v>
      </c>
      <c r="N37" s="197">
        <v>0.2</v>
      </c>
      <c r="O37" s="197">
        <v>0.8</v>
      </c>
      <c r="P37" s="198"/>
      <c r="Q37" s="117"/>
      <c r="R37" s="118"/>
      <c r="S37" s="114" t="s">
        <v>136</v>
      </c>
      <c r="T37" s="119">
        <v>0.2</v>
      </c>
      <c r="U37" s="114" t="s">
        <v>129</v>
      </c>
      <c r="V37" s="116" t="s">
        <v>131</v>
      </c>
      <c r="W37" s="119">
        <v>0.5</v>
      </c>
      <c r="X37" s="197">
        <v>0.2</v>
      </c>
      <c r="Y37" s="197">
        <v>0.8</v>
      </c>
      <c r="Z37" s="198"/>
      <c r="AA37" s="120">
        <v>18</v>
      </c>
      <c r="AB37" s="122"/>
      <c r="AC37" s="122">
        <v>24</v>
      </c>
      <c r="AD37" s="121">
        <v>12</v>
      </c>
      <c r="AE37" s="120"/>
      <c r="AF37" s="201"/>
      <c r="AG37" s="201"/>
      <c r="AH37" s="201" t="s">
        <v>52</v>
      </c>
      <c r="AI37" s="201"/>
      <c r="AJ37" s="201" t="s">
        <v>52</v>
      </c>
      <c r="AK37" s="201" t="s">
        <v>52</v>
      </c>
      <c r="AL37" s="201"/>
      <c r="AM37" s="201"/>
      <c r="AN37" s="201"/>
      <c r="AO37" s="122"/>
      <c r="AP37" s="122"/>
      <c r="AQ37" s="122"/>
      <c r="AR37" s="122"/>
      <c r="AS37" s="122"/>
      <c r="AT37" s="122"/>
      <c r="AU37" s="122"/>
      <c r="AV37" s="122"/>
      <c r="AW37" s="121"/>
      <c r="AY37" s="56">
        <f>SUM(AA37:AD37)</f>
        <v>54</v>
      </c>
      <c r="AZ37" s="57">
        <f>AY37/G37</f>
        <v>9</v>
      </c>
      <c r="BA37" s="56"/>
      <c r="BB37" s="58">
        <f>J37+J38+M37</f>
        <v>1</v>
      </c>
      <c r="BC37" s="58">
        <f>T37+T38+W37</f>
        <v>1</v>
      </c>
    </row>
    <row r="38" spans="1:55" s="55" customFormat="1" x14ac:dyDescent="0.25">
      <c r="A38" s="185"/>
      <c r="B38" s="186"/>
      <c r="C38" s="203"/>
      <c r="D38" s="204"/>
      <c r="E38" s="204"/>
      <c r="F38" s="204"/>
      <c r="G38" s="204"/>
      <c r="H38" s="204"/>
      <c r="I38" s="214" t="s">
        <v>12</v>
      </c>
      <c r="J38" s="216">
        <v>0.3</v>
      </c>
      <c r="K38" s="214"/>
      <c r="L38" s="215"/>
      <c r="M38" s="216"/>
      <c r="N38" s="217">
        <v>0</v>
      </c>
      <c r="O38" s="217"/>
      <c r="P38" s="208"/>
      <c r="Q38" s="218"/>
      <c r="R38" s="219"/>
      <c r="S38" s="214" t="s">
        <v>136</v>
      </c>
      <c r="T38" s="220">
        <v>0.3</v>
      </c>
      <c r="U38" s="214"/>
      <c r="V38" s="215"/>
      <c r="W38" s="220"/>
      <c r="X38" s="217">
        <v>0</v>
      </c>
      <c r="Y38" s="217"/>
      <c r="Z38" s="208"/>
      <c r="AA38" s="88"/>
      <c r="AB38" s="89"/>
      <c r="AC38" s="89"/>
      <c r="AD38" s="90"/>
      <c r="AE38" s="88"/>
      <c r="AF38" s="210"/>
      <c r="AG38" s="210"/>
      <c r="AH38" s="210" t="s">
        <v>52</v>
      </c>
      <c r="AI38" s="210"/>
      <c r="AJ38" s="210" t="s">
        <v>52</v>
      </c>
      <c r="AK38" s="210" t="s">
        <v>52</v>
      </c>
      <c r="AL38" s="210"/>
      <c r="AM38" s="210"/>
      <c r="AN38" s="210"/>
      <c r="AO38" s="89"/>
      <c r="AP38" s="89"/>
      <c r="AQ38" s="89"/>
      <c r="AR38" s="89"/>
      <c r="AS38" s="89"/>
      <c r="AT38" s="89"/>
      <c r="AU38" s="89"/>
      <c r="AV38" s="89"/>
      <c r="AW38" s="90"/>
      <c r="AY38" s="56"/>
      <c r="AZ38" s="57"/>
      <c r="BA38" s="56"/>
      <c r="BB38" s="58"/>
      <c r="BC38" s="58"/>
    </row>
    <row r="39" spans="1:55" s="55" customFormat="1" x14ac:dyDescent="0.25">
      <c r="A39" s="241" t="s">
        <v>591</v>
      </c>
      <c r="B39" s="111" t="s">
        <v>636</v>
      </c>
      <c r="C39" s="112" t="s">
        <v>429</v>
      </c>
      <c r="D39" s="113" t="s">
        <v>60</v>
      </c>
      <c r="E39" s="113" t="s">
        <v>369</v>
      </c>
      <c r="F39" s="113" t="s">
        <v>77</v>
      </c>
      <c r="G39" s="113">
        <v>6</v>
      </c>
      <c r="H39" s="113">
        <v>2</v>
      </c>
      <c r="I39" s="114" t="s">
        <v>8</v>
      </c>
      <c r="J39" s="115">
        <v>0.2</v>
      </c>
      <c r="K39" s="114" t="s">
        <v>129</v>
      </c>
      <c r="L39" s="116" t="s">
        <v>131</v>
      </c>
      <c r="M39" s="115">
        <v>0.4</v>
      </c>
      <c r="N39" s="197"/>
      <c r="O39" s="197"/>
      <c r="P39" s="198" t="s">
        <v>60</v>
      </c>
      <c r="Q39" s="117"/>
      <c r="R39" s="118"/>
      <c r="S39" s="114" t="s">
        <v>136</v>
      </c>
      <c r="T39" s="119">
        <v>0.2</v>
      </c>
      <c r="U39" s="114" t="s">
        <v>129</v>
      </c>
      <c r="V39" s="116" t="s">
        <v>131</v>
      </c>
      <c r="W39" s="119">
        <v>0.8</v>
      </c>
      <c r="X39" s="199"/>
      <c r="Y39" s="197"/>
      <c r="Z39" s="200" t="s">
        <v>60</v>
      </c>
      <c r="AA39" s="120">
        <v>26</v>
      </c>
      <c r="AB39" s="122"/>
      <c r="AC39" s="122">
        <v>18</v>
      </c>
      <c r="AD39" s="121">
        <v>16</v>
      </c>
      <c r="AE39" s="120"/>
      <c r="AF39" s="201"/>
      <c r="AG39" s="201"/>
      <c r="AH39" s="201" t="s">
        <v>52</v>
      </c>
      <c r="AI39" s="201" t="s">
        <v>52</v>
      </c>
      <c r="AJ39" s="201" t="s">
        <v>52</v>
      </c>
      <c r="AK39" s="201" t="s">
        <v>52</v>
      </c>
      <c r="AL39" s="201"/>
      <c r="AM39" s="201"/>
      <c r="AN39" s="201"/>
      <c r="AO39" s="122"/>
      <c r="AP39" s="122"/>
      <c r="AQ39" s="122"/>
      <c r="AR39" s="122"/>
      <c r="AS39" s="122"/>
      <c r="AT39" s="122"/>
      <c r="AU39" s="122"/>
      <c r="AV39" s="122"/>
      <c r="AW39" s="121"/>
      <c r="AY39" s="56">
        <f>SUM(AA39:AD39)</f>
        <v>60</v>
      </c>
      <c r="AZ39" s="57">
        <f>AY39/G39</f>
        <v>10</v>
      </c>
      <c r="BA39" s="56"/>
      <c r="BB39" s="58">
        <f>J39+J41+M39</f>
        <v>0.70000000000000007</v>
      </c>
      <c r="BC39" s="58">
        <f>T39+T41+W39</f>
        <v>1</v>
      </c>
    </row>
    <row r="40" spans="1:55" s="55" customFormat="1" x14ac:dyDescent="0.25">
      <c r="A40" s="245"/>
      <c r="B40" s="186"/>
      <c r="C40" s="224"/>
      <c r="D40" s="35"/>
      <c r="E40" s="35"/>
      <c r="F40" s="35"/>
      <c r="G40" s="35"/>
      <c r="H40" s="35"/>
      <c r="I40" s="38" t="s">
        <v>121</v>
      </c>
      <c r="J40" s="206">
        <v>0.3</v>
      </c>
      <c r="K40" s="38"/>
      <c r="L40" s="205"/>
      <c r="M40" s="206"/>
      <c r="N40" s="48"/>
      <c r="O40" s="48"/>
      <c r="P40" s="43"/>
      <c r="Q40" s="225"/>
      <c r="R40" s="226"/>
      <c r="S40" s="38" t="s">
        <v>9</v>
      </c>
      <c r="T40" s="46"/>
      <c r="U40" s="38"/>
      <c r="V40" s="205"/>
      <c r="W40" s="46"/>
      <c r="X40" s="47"/>
      <c r="Y40" s="48"/>
      <c r="Z40" s="49"/>
      <c r="AA40" s="54"/>
      <c r="AB40" s="52"/>
      <c r="AC40" s="52"/>
      <c r="AD40" s="53"/>
      <c r="AE40" s="54"/>
      <c r="AF40" s="184"/>
      <c r="AG40" s="184"/>
      <c r="AH40" s="184"/>
      <c r="AI40" s="184"/>
      <c r="AJ40" s="184"/>
      <c r="AK40" s="184"/>
      <c r="AL40" s="184"/>
      <c r="AM40" s="184"/>
      <c r="AN40" s="184"/>
      <c r="AO40" s="52"/>
      <c r="AP40" s="52"/>
      <c r="AQ40" s="52"/>
      <c r="AR40" s="52"/>
      <c r="AS40" s="52"/>
      <c r="AT40" s="52"/>
      <c r="AU40" s="52"/>
      <c r="AV40" s="52"/>
      <c r="AW40" s="53"/>
      <c r="AY40" s="56"/>
      <c r="AZ40" s="57"/>
      <c r="BA40" s="56"/>
      <c r="BB40" s="58"/>
      <c r="BC40" s="58"/>
    </row>
    <row r="41" spans="1:55" s="55" customFormat="1" x14ac:dyDescent="0.25">
      <c r="A41" s="185"/>
      <c r="B41" s="202"/>
      <c r="C41" s="203"/>
      <c r="D41" s="204"/>
      <c r="E41" s="204"/>
      <c r="F41" s="204"/>
      <c r="G41" s="204"/>
      <c r="H41" s="204"/>
      <c r="I41" s="214" t="s">
        <v>668</v>
      </c>
      <c r="J41" s="216">
        <v>0.1</v>
      </c>
      <c r="K41" s="214"/>
      <c r="L41" s="215"/>
      <c r="M41" s="216"/>
      <c r="N41" s="217"/>
      <c r="O41" s="217"/>
      <c r="P41" s="208"/>
      <c r="Q41" s="218"/>
      <c r="R41" s="219"/>
      <c r="S41" s="214" t="s">
        <v>9</v>
      </c>
      <c r="T41" s="220"/>
      <c r="U41" s="214"/>
      <c r="V41" s="215"/>
      <c r="W41" s="220"/>
      <c r="X41" s="221"/>
      <c r="Y41" s="217"/>
      <c r="Z41" s="213"/>
      <c r="AA41" s="88"/>
      <c r="AB41" s="89"/>
      <c r="AC41" s="89"/>
      <c r="AD41" s="90"/>
      <c r="AE41" s="88"/>
      <c r="AF41" s="210"/>
      <c r="AG41" s="210"/>
      <c r="AH41" s="210" t="s">
        <v>52</v>
      </c>
      <c r="AI41" s="210" t="s">
        <v>52</v>
      </c>
      <c r="AJ41" s="210" t="s">
        <v>52</v>
      </c>
      <c r="AK41" s="210" t="s">
        <v>52</v>
      </c>
      <c r="AL41" s="210"/>
      <c r="AM41" s="210"/>
      <c r="AN41" s="210"/>
      <c r="AO41" s="89"/>
      <c r="AP41" s="89"/>
      <c r="AQ41" s="89"/>
      <c r="AR41" s="89"/>
      <c r="AS41" s="89"/>
      <c r="AT41" s="89"/>
      <c r="AU41" s="89"/>
      <c r="AV41" s="89"/>
      <c r="AW41" s="90"/>
      <c r="AY41" s="56"/>
      <c r="AZ41" s="57"/>
      <c r="BA41" s="56"/>
      <c r="BB41" s="58"/>
      <c r="BC41" s="58"/>
    </row>
    <row r="42" spans="1:55" s="55" customFormat="1" x14ac:dyDescent="0.25">
      <c r="A42" s="241" t="s">
        <v>592</v>
      </c>
      <c r="B42" s="111" t="s">
        <v>636</v>
      </c>
      <c r="C42" s="112" t="s">
        <v>430</v>
      </c>
      <c r="D42" s="113"/>
      <c r="E42" s="113" t="s">
        <v>370</v>
      </c>
      <c r="F42" s="113" t="s">
        <v>52</v>
      </c>
      <c r="G42" s="113">
        <v>3</v>
      </c>
      <c r="H42" s="113">
        <v>1</v>
      </c>
      <c r="I42" s="114" t="s">
        <v>124</v>
      </c>
      <c r="J42" s="115">
        <v>0.15</v>
      </c>
      <c r="K42" s="114" t="s">
        <v>129</v>
      </c>
      <c r="L42" s="116" t="s">
        <v>131</v>
      </c>
      <c r="M42" s="115">
        <v>0.7</v>
      </c>
      <c r="N42" s="197">
        <v>0</v>
      </c>
      <c r="O42" s="197">
        <v>1</v>
      </c>
      <c r="P42" s="198"/>
      <c r="Q42" s="117"/>
      <c r="R42" s="118"/>
      <c r="S42" s="114" t="s">
        <v>136</v>
      </c>
      <c r="T42" s="119">
        <v>0.15</v>
      </c>
      <c r="U42" s="114" t="s">
        <v>129</v>
      </c>
      <c r="V42" s="116" t="s">
        <v>131</v>
      </c>
      <c r="W42" s="119">
        <v>0.7</v>
      </c>
      <c r="X42" s="199">
        <v>0</v>
      </c>
      <c r="Y42" s="197">
        <v>1</v>
      </c>
      <c r="Z42" s="200"/>
      <c r="AA42" s="120"/>
      <c r="AB42" s="122">
        <v>30</v>
      </c>
      <c r="AC42" s="122"/>
      <c r="AD42" s="121"/>
      <c r="AE42" s="120"/>
      <c r="AF42" s="201"/>
      <c r="AG42" s="201"/>
      <c r="AH42" s="201"/>
      <c r="AI42" s="201"/>
      <c r="AJ42" s="201" t="s">
        <v>52</v>
      </c>
      <c r="AK42" s="201"/>
      <c r="AL42" s="201"/>
      <c r="AM42" s="201"/>
      <c r="AN42" s="201"/>
      <c r="AO42" s="122"/>
      <c r="AP42" s="122"/>
      <c r="AQ42" s="122"/>
      <c r="AR42" s="122"/>
      <c r="AS42" s="122"/>
      <c r="AT42" s="122"/>
      <c r="AU42" s="122"/>
      <c r="AV42" s="122"/>
      <c r="AW42" s="121"/>
      <c r="AY42" s="56">
        <f>SUM(AA42:AD42)</f>
        <v>30</v>
      </c>
      <c r="AZ42" s="57">
        <f>AY42/G42</f>
        <v>10</v>
      </c>
      <c r="BA42" s="56"/>
      <c r="BB42" s="58">
        <f>J42+J43+M42</f>
        <v>1</v>
      </c>
      <c r="BC42" s="58">
        <f>T42+T43+W42</f>
        <v>1</v>
      </c>
    </row>
    <row r="43" spans="1:55" s="55" customFormat="1" ht="15" x14ac:dyDescent="0.25">
      <c r="A43" s="280"/>
      <c r="B43" s="240"/>
      <c r="C43" s="203"/>
      <c r="D43" s="204"/>
      <c r="E43" s="204"/>
      <c r="F43" s="204"/>
      <c r="G43" s="204"/>
      <c r="H43" s="204"/>
      <c r="I43" s="214" t="s">
        <v>124</v>
      </c>
      <c r="J43" s="216">
        <v>0.15</v>
      </c>
      <c r="K43" s="214"/>
      <c r="L43" s="215"/>
      <c r="M43" s="216"/>
      <c r="N43" s="217"/>
      <c r="O43" s="217"/>
      <c r="P43" s="208"/>
      <c r="Q43" s="218"/>
      <c r="R43" s="219"/>
      <c r="S43" s="214" t="s">
        <v>136</v>
      </c>
      <c r="T43" s="216">
        <v>0.15</v>
      </c>
      <c r="U43" s="214"/>
      <c r="V43" s="215"/>
      <c r="W43" s="220"/>
      <c r="X43" s="221"/>
      <c r="Y43" s="217"/>
      <c r="Z43" s="213"/>
      <c r="AA43" s="88"/>
      <c r="AB43" s="89"/>
      <c r="AC43" s="89"/>
      <c r="AD43" s="90"/>
      <c r="AE43" s="88"/>
      <c r="AF43" s="210"/>
      <c r="AG43" s="210"/>
      <c r="AH43" s="210"/>
      <c r="AI43" s="210"/>
      <c r="AJ43" s="210" t="s">
        <v>52</v>
      </c>
      <c r="AK43" s="210"/>
      <c r="AL43" s="210"/>
      <c r="AM43" s="210"/>
      <c r="AN43" s="210"/>
      <c r="AO43" s="89"/>
      <c r="AP43" s="89"/>
      <c r="AQ43" s="89"/>
      <c r="AR43" s="89"/>
      <c r="AS43" s="89"/>
      <c r="AT43" s="89"/>
      <c r="AU43" s="89"/>
      <c r="AV43" s="89"/>
      <c r="AW43" s="90"/>
      <c r="AY43" s="56"/>
      <c r="AZ43" s="57"/>
      <c r="BA43" s="56"/>
      <c r="BB43" s="58"/>
      <c r="BC43" s="58"/>
    </row>
    <row r="44" spans="1:55" s="55" customFormat="1" ht="15" x14ac:dyDescent="0.25">
      <c r="A44" s="241" t="s">
        <v>521</v>
      </c>
      <c r="B44" s="276"/>
      <c r="C44" s="112" t="s">
        <v>431</v>
      </c>
      <c r="D44" s="113"/>
      <c r="E44" s="113" t="s">
        <v>371</v>
      </c>
      <c r="F44" s="113" t="s">
        <v>52</v>
      </c>
      <c r="G44" s="113">
        <v>3</v>
      </c>
      <c r="H44" s="113">
        <v>1</v>
      </c>
      <c r="I44" s="114" t="s">
        <v>122</v>
      </c>
      <c r="J44" s="115">
        <v>0.2</v>
      </c>
      <c r="K44" s="114" t="s">
        <v>129</v>
      </c>
      <c r="L44" s="116" t="s">
        <v>131</v>
      </c>
      <c r="M44" s="115">
        <v>0.5</v>
      </c>
      <c r="N44" s="197">
        <v>0.2</v>
      </c>
      <c r="O44" s="197">
        <v>0.8</v>
      </c>
      <c r="P44" s="198"/>
      <c r="Q44" s="117"/>
      <c r="R44" s="118"/>
      <c r="S44" s="114" t="s">
        <v>136</v>
      </c>
      <c r="T44" s="119">
        <v>0.2</v>
      </c>
      <c r="U44" s="114" t="s">
        <v>129</v>
      </c>
      <c r="V44" s="116" t="s">
        <v>131</v>
      </c>
      <c r="W44" s="119">
        <v>0.5</v>
      </c>
      <c r="X44" s="199">
        <v>0.2</v>
      </c>
      <c r="Y44" s="197">
        <v>0.8</v>
      </c>
      <c r="Z44" s="200"/>
      <c r="AA44" s="120">
        <v>9</v>
      </c>
      <c r="AB44" s="122"/>
      <c r="AC44" s="122">
        <v>15</v>
      </c>
      <c r="AD44" s="121">
        <v>6</v>
      </c>
      <c r="AE44" s="120" t="s">
        <v>52</v>
      </c>
      <c r="AF44" s="201"/>
      <c r="AG44" s="201"/>
      <c r="AH44" s="201"/>
      <c r="AI44" s="201"/>
      <c r="AJ44" s="201"/>
      <c r="AK44" s="201"/>
      <c r="AL44" s="201"/>
      <c r="AM44" s="201"/>
      <c r="AN44" s="201"/>
      <c r="AO44" s="122"/>
      <c r="AP44" s="122"/>
      <c r="AQ44" s="122"/>
      <c r="AR44" s="122"/>
      <c r="AS44" s="122"/>
      <c r="AT44" s="122"/>
      <c r="AU44" s="122"/>
      <c r="AV44" s="122"/>
      <c r="AW44" s="121"/>
      <c r="AY44" s="56">
        <f>SUM(AA44:AD44)</f>
        <v>30</v>
      </c>
      <c r="AZ44" s="57">
        <f>AY44/G44</f>
        <v>10</v>
      </c>
      <c r="BA44" s="56"/>
      <c r="BB44" s="58">
        <f>J44+J45+M44</f>
        <v>1</v>
      </c>
      <c r="BC44" s="58">
        <f>T44+T45+W44</f>
        <v>1</v>
      </c>
    </row>
    <row r="45" spans="1:55" s="55" customFormat="1" x14ac:dyDescent="0.25">
      <c r="A45" s="185"/>
      <c r="B45" s="186"/>
      <c r="C45" s="203"/>
      <c r="D45" s="204"/>
      <c r="E45" s="204"/>
      <c r="F45" s="204"/>
      <c r="G45" s="204"/>
      <c r="H45" s="204"/>
      <c r="I45" s="214" t="s">
        <v>121</v>
      </c>
      <c r="J45" s="216">
        <v>0.3</v>
      </c>
      <c r="K45" s="214"/>
      <c r="L45" s="215"/>
      <c r="M45" s="216"/>
      <c r="N45" s="217">
        <v>0</v>
      </c>
      <c r="O45" s="217"/>
      <c r="P45" s="208"/>
      <c r="Q45" s="218"/>
      <c r="R45" s="219"/>
      <c r="S45" s="214" t="s">
        <v>136</v>
      </c>
      <c r="T45" s="220">
        <v>0.3</v>
      </c>
      <c r="U45" s="214"/>
      <c r="V45" s="215"/>
      <c r="W45" s="220"/>
      <c r="X45" s="221">
        <v>0</v>
      </c>
      <c r="Y45" s="217"/>
      <c r="Z45" s="213"/>
      <c r="AA45" s="88"/>
      <c r="AB45" s="89"/>
      <c r="AC45" s="89"/>
      <c r="AD45" s="90"/>
      <c r="AE45" s="88" t="s">
        <v>52</v>
      </c>
      <c r="AF45" s="210"/>
      <c r="AG45" s="210"/>
      <c r="AH45" s="210"/>
      <c r="AI45" s="210"/>
      <c r="AJ45" s="210"/>
      <c r="AK45" s="210"/>
      <c r="AL45" s="210"/>
      <c r="AM45" s="210"/>
      <c r="AN45" s="210"/>
      <c r="AO45" s="89"/>
      <c r="AP45" s="89"/>
      <c r="AQ45" s="89"/>
      <c r="AR45" s="89"/>
      <c r="AS45" s="89"/>
      <c r="AT45" s="89"/>
      <c r="AU45" s="89"/>
      <c r="AV45" s="89"/>
      <c r="AW45" s="90"/>
      <c r="AY45" s="56"/>
      <c r="AZ45" s="57"/>
      <c r="BA45" s="56"/>
      <c r="BB45" s="58"/>
      <c r="BC45" s="58"/>
    </row>
    <row r="46" spans="1:55" s="55" customFormat="1" ht="15" x14ac:dyDescent="0.25">
      <c r="A46" s="241" t="s">
        <v>593</v>
      </c>
      <c r="B46" s="276"/>
      <c r="C46" s="112" t="s">
        <v>432</v>
      </c>
      <c r="D46" s="113" t="s">
        <v>60</v>
      </c>
      <c r="E46" s="113" t="s">
        <v>372</v>
      </c>
      <c r="F46" s="113" t="s">
        <v>60</v>
      </c>
      <c r="G46" s="113">
        <v>6</v>
      </c>
      <c r="H46" s="113">
        <v>2</v>
      </c>
      <c r="I46" s="114" t="s">
        <v>121</v>
      </c>
      <c r="J46" s="115">
        <v>0.15</v>
      </c>
      <c r="K46" s="114" t="s">
        <v>129</v>
      </c>
      <c r="L46" s="116" t="s">
        <v>131</v>
      </c>
      <c r="M46" s="115">
        <v>0.6</v>
      </c>
      <c r="N46" s="197"/>
      <c r="O46" s="197"/>
      <c r="P46" s="198" t="s">
        <v>60</v>
      </c>
      <c r="Q46" s="117"/>
      <c r="R46" s="118"/>
      <c r="S46" s="114" t="s">
        <v>136</v>
      </c>
      <c r="T46" s="119">
        <v>0.15</v>
      </c>
      <c r="U46" s="114" t="s">
        <v>129</v>
      </c>
      <c r="V46" s="116" t="s">
        <v>131</v>
      </c>
      <c r="W46" s="119">
        <v>0.6</v>
      </c>
      <c r="X46" s="199"/>
      <c r="Y46" s="197"/>
      <c r="Z46" s="200" t="s">
        <v>60</v>
      </c>
      <c r="AA46" s="120">
        <v>18</v>
      </c>
      <c r="AB46" s="122"/>
      <c r="AC46" s="122">
        <v>22.5</v>
      </c>
      <c r="AD46" s="121">
        <v>14</v>
      </c>
      <c r="AE46" s="120"/>
      <c r="AF46" s="201"/>
      <c r="AG46" s="201"/>
      <c r="AH46" s="201"/>
      <c r="AI46" s="201"/>
      <c r="AJ46" s="201"/>
      <c r="AK46" s="201"/>
      <c r="AL46" s="201"/>
      <c r="AM46" s="201"/>
      <c r="AN46" s="201"/>
      <c r="AO46" s="122"/>
      <c r="AP46" s="122"/>
      <c r="AQ46" s="122"/>
      <c r="AR46" s="122" t="s">
        <v>60</v>
      </c>
      <c r="AS46" s="122" t="s">
        <v>60</v>
      </c>
      <c r="AT46" s="122"/>
      <c r="AU46" s="122"/>
      <c r="AV46" s="122"/>
      <c r="AW46" s="121"/>
      <c r="AY46" s="56">
        <f>SUM(AA46:AD46)</f>
        <v>54.5</v>
      </c>
      <c r="AZ46" s="57">
        <f>AY46/G46</f>
        <v>9.0833333333333339</v>
      </c>
      <c r="BA46" s="56"/>
      <c r="BB46" s="58">
        <f>J46+J47+M46</f>
        <v>1</v>
      </c>
      <c r="BC46" s="58">
        <f>T46+T47+W46</f>
        <v>1</v>
      </c>
    </row>
    <row r="47" spans="1:55" s="55" customFormat="1" x14ac:dyDescent="0.25">
      <c r="A47" s="185"/>
      <c r="B47" s="186"/>
      <c r="C47" s="203"/>
      <c r="D47" s="204"/>
      <c r="E47" s="204"/>
      <c r="F47" s="204"/>
      <c r="G47" s="204"/>
      <c r="H47" s="204"/>
      <c r="I47" s="214" t="s">
        <v>122</v>
      </c>
      <c r="J47" s="216">
        <v>0.25</v>
      </c>
      <c r="K47" s="214"/>
      <c r="L47" s="215"/>
      <c r="M47" s="216"/>
      <c r="N47" s="217"/>
      <c r="O47" s="217"/>
      <c r="P47" s="208"/>
      <c r="Q47" s="218"/>
      <c r="R47" s="219"/>
      <c r="S47" s="214" t="s">
        <v>136</v>
      </c>
      <c r="T47" s="220">
        <v>0.25</v>
      </c>
      <c r="U47" s="214"/>
      <c r="V47" s="215"/>
      <c r="W47" s="220"/>
      <c r="X47" s="221"/>
      <c r="Y47" s="217"/>
      <c r="Z47" s="213"/>
      <c r="AA47" s="88"/>
      <c r="AB47" s="89"/>
      <c r="AC47" s="89"/>
      <c r="AD47" s="90"/>
      <c r="AE47" s="88"/>
      <c r="AF47" s="210"/>
      <c r="AG47" s="210"/>
      <c r="AH47" s="210"/>
      <c r="AI47" s="210"/>
      <c r="AJ47" s="210"/>
      <c r="AK47" s="210"/>
      <c r="AL47" s="210"/>
      <c r="AM47" s="210"/>
      <c r="AN47" s="210"/>
      <c r="AO47" s="89"/>
      <c r="AP47" s="89"/>
      <c r="AQ47" s="89"/>
      <c r="AR47" s="89" t="s">
        <v>60</v>
      </c>
      <c r="AS47" s="89" t="s">
        <v>60</v>
      </c>
      <c r="AT47" s="89"/>
      <c r="AU47" s="89"/>
      <c r="AV47" s="89"/>
      <c r="AW47" s="90"/>
      <c r="AY47" s="56"/>
      <c r="AZ47" s="57"/>
      <c r="BA47" s="56"/>
      <c r="BB47" s="58"/>
      <c r="BC47" s="58"/>
    </row>
    <row r="48" spans="1:55" s="55" customFormat="1" ht="15" x14ac:dyDescent="0.25">
      <c r="A48" s="241" t="s">
        <v>594</v>
      </c>
      <c r="B48" s="276"/>
      <c r="C48" s="112" t="s">
        <v>433</v>
      </c>
      <c r="D48" s="113" t="s">
        <v>60</v>
      </c>
      <c r="E48" s="113" t="s">
        <v>373</v>
      </c>
      <c r="F48" s="113" t="s">
        <v>52</v>
      </c>
      <c r="G48" s="113">
        <v>6</v>
      </c>
      <c r="H48" s="113">
        <v>2</v>
      </c>
      <c r="I48" s="114" t="s">
        <v>122</v>
      </c>
      <c r="J48" s="115">
        <v>0.2</v>
      </c>
      <c r="K48" s="114" t="s">
        <v>129</v>
      </c>
      <c r="L48" s="116" t="s">
        <v>131</v>
      </c>
      <c r="M48" s="115">
        <v>0.5</v>
      </c>
      <c r="N48" s="197">
        <v>0.2</v>
      </c>
      <c r="O48" s="197">
        <v>0.8</v>
      </c>
      <c r="P48" s="198"/>
      <c r="Q48" s="117"/>
      <c r="R48" s="118"/>
      <c r="S48" s="114" t="s">
        <v>136</v>
      </c>
      <c r="T48" s="119">
        <v>0.2</v>
      </c>
      <c r="U48" s="114" t="s">
        <v>129</v>
      </c>
      <c r="V48" s="116" t="s">
        <v>131</v>
      </c>
      <c r="W48" s="119">
        <v>0.5</v>
      </c>
      <c r="X48" s="199">
        <v>0.2</v>
      </c>
      <c r="Y48" s="197">
        <v>0.8</v>
      </c>
      <c r="Z48" s="200"/>
      <c r="AA48" s="120">
        <v>18</v>
      </c>
      <c r="AB48" s="122"/>
      <c r="AC48" s="122">
        <v>24</v>
      </c>
      <c r="AD48" s="121">
        <v>12</v>
      </c>
      <c r="AE48" s="120"/>
      <c r="AF48" s="201"/>
      <c r="AG48" s="201"/>
      <c r="AH48" s="201"/>
      <c r="AI48" s="201" t="s">
        <v>52</v>
      </c>
      <c r="AJ48" s="201"/>
      <c r="AK48" s="201"/>
      <c r="AL48" s="201"/>
      <c r="AM48" s="201" t="s">
        <v>60</v>
      </c>
      <c r="AN48" s="201"/>
      <c r="AO48" s="122"/>
      <c r="AP48" s="122"/>
      <c r="AQ48" s="122"/>
      <c r="AR48" s="122"/>
      <c r="AS48" s="122"/>
      <c r="AT48" s="122"/>
      <c r="AU48" s="122"/>
      <c r="AV48" s="122"/>
      <c r="AW48" s="121"/>
      <c r="AY48" s="56">
        <f>SUM(AA48:AD48)</f>
        <v>54</v>
      </c>
      <c r="AZ48" s="57">
        <f>AY48/G48</f>
        <v>9</v>
      </c>
      <c r="BA48" s="56"/>
      <c r="BB48" s="58">
        <f>J48+J49+M48</f>
        <v>1</v>
      </c>
      <c r="BC48" s="58">
        <f>T48+T49+W48</f>
        <v>1</v>
      </c>
    </row>
    <row r="49" spans="1:55" s="55" customFormat="1" x14ac:dyDescent="0.25">
      <c r="A49" s="185"/>
      <c r="B49" s="186"/>
      <c r="C49" s="203"/>
      <c r="D49" s="204"/>
      <c r="E49" s="204"/>
      <c r="F49" s="204"/>
      <c r="G49" s="204"/>
      <c r="H49" s="204"/>
      <c r="I49" s="214" t="s">
        <v>478</v>
      </c>
      <c r="J49" s="216">
        <v>0.3</v>
      </c>
      <c r="K49" s="214"/>
      <c r="L49" s="215"/>
      <c r="M49" s="216"/>
      <c r="N49" s="217">
        <v>0</v>
      </c>
      <c r="O49" s="217"/>
      <c r="P49" s="208"/>
      <c r="Q49" s="218"/>
      <c r="R49" s="219"/>
      <c r="S49" s="214" t="s">
        <v>136</v>
      </c>
      <c r="T49" s="220">
        <v>0.3</v>
      </c>
      <c r="U49" s="214"/>
      <c r="V49" s="215"/>
      <c r="W49" s="220"/>
      <c r="X49" s="221">
        <v>0</v>
      </c>
      <c r="Y49" s="217"/>
      <c r="Z49" s="213"/>
      <c r="AA49" s="88"/>
      <c r="AB49" s="89"/>
      <c r="AC49" s="89"/>
      <c r="AD49" s="90"/>
      <c r="AE49" s="88"/>
      <c r="AF49" s="210"/>
      <c r="AG49" s="210"/>
      <c r="AH49" s="210"/>
      <c r="AI49" s="210" t="s">
        <v>52</v>
      </c>
      <c r="AJ49" s="210"/>
      <c r="AK49" s="210"/>
      <c r="AL49" s="210"/>
      <c r="AM49" s="210" t="s">
        <v>60</v>
      </c>
      <c r="AN49" s="210"/>
      <c r="AO49" s="89"/>
      <c r="AP49" s="89"/>
      <c r="AQ49" s="89"/>
      <c r="AR49" s="89"/>
      <c r="AS49" s="89"/>
      <c r="AT49" s="89"/>
      <c r="AU49" s="89"/>
      <c r="AV49" s="89"/>
      <c r="AW49" s="90"/>
      <c r="AY49" s="56"/>
      <c r="AZ49" s="57"/>
      <c r="BA49" s="56"/>
      <c r="BB49" s="58"/>
      <c r="BC49" s="58"/>
    </row>
    <row r="50" spans="1:55" s="55" customFormat="1" ht="15" x14ac:dyDescent="0.25">
      <c r="A50" s="241" t="s">
        <v>594</v>
      </c>
      <c r="B50" s="276"/>
      <c r="C50" s="112" t="s">
        <v>434</v>
      </c>
      <c r="D50" s="113"/>
      <c r="E50" s="113" t="s">
        <v>374</v>
      </c>
      <c r="F50" s="113" t="s">
        <v>52</v>
      </c>
      <c r="G50" s="113">
        <v>3</v>
      </c>
      <c r="H50" s="113">
        <v>1</v>
      </c>
      <c r="I50" s="114" t="s">
        <v>123</v>
      </c>
      <c r="J50" s="115">
        <v>0.2</v>
      </c>
      <c r="K50" s="114" t="s">
        <v>129</v>
      </c>
      <c r="L50" s="116" t="s">
        <v>131</v>
      </c>
      <c r="M50" s="115">
        <v>0.5</v>
      </c>
      <c r="N50" s="197">
        <v>0.2</v>
      </c>
      <c r="O50" s="197">
        <v>0.8</v>
      </c>
      <c r="P50" s="198"/>
      <c r="Q50" s="117"/>
      <c r="R50" s="118"/>
      <c r="S50" s="114" t="s">
        <v>136</v>
      </c>
      <c r="T50" s="119">
        <v>0.2</v>
      </c>
      <c r="U50" s="114" t="s">
        <v>129</v>
      </c>
      <c r="V50" s="116" t="s">
        <v>131</v>
      </c>
      <c r="W50" s="119">
        <v>0.5</v>
      </c>
      <c r="X50" s="199">
        <v>0.2</v>
      </c>
      <c r="Y50" s="197">
        <v>0.8</v>
      </c>
      <c r="Z50" s="200"/>
      <c r="AA50" s="120">
        <v>9</v>
      </c>
      <c r="AB50" s="122"/>
      <c r="AC50" s="122">
        <v>15</v>
      </c>
      <c r="AD50" s="121">
        <v>6</v>
      </c>
      <c r="AE50" s="120"/>
      <c r="AF50" s="201" t="s">
        <v>52</v>
      </c>
      <c r="AG50" s="201"/>
      <c r="AH50" s="201"/>
      <c r="AI50" s="201"/>
      <c r="AJ50" s="201"/>
      <c r="AK50" s="201"/>
      <c r="AL50" s="201"/>
      <c r="AM50" s="201"/>
      <c r="AN50" s="201"/>
      <c r="AO50" s="122"/>
      <c r="AP50" s="122"/>
      <c r="AQ50" s="122"/>
      <c r="AR50" s="122"/>
      <c r="AS50" s="122"/>
      <c r="AT50" s="122"/>
      <c r="AU50" s="122"/>
      <c r="AV50" s="122"/>
      <c r="AW50" s="121"/>
      <c r="AY50" s="56">
        <f>SUM(AA50:AD50)</f>
        <v>30</v>
      </c>
      <c r="AZ50" s="57">
        <f>AY50/G50</f>
        <v>10</v>
      </c>
      <c r="BA50" s="56"/>
      <c r="BB50" s="58">
        <f>J50+J51+M50</f>
        <v>1</v>
      </c>
      <c r="BC50" s="58">
        <f>T50+T51+W50</f>
        <v>1</v>
      </c>
    </row>
    <row r="51" spans="1:55" s="55" customFormat="1" ht="16.5" thickBot="1" x14ac:dyDescent="0.3">
      <c r="A51" s="185"/>
      <c r="B51" s="202"/>
      <c r="C51" s="224"/>
      <c r="D51" s="35"/>
      <c r="E51" s="35"/>
      <c r="F51" s="35"/>
      <c r="G51" s="35"/>
      <c r="H51" s="35"/>
      <c r="I51" s="214" t="s">
        <v>478</v>
      </c>
      <c r="J51" s="216">
        <v>0.3</v>
      </c>
      <c r="K51" s="214"/>
      <c r="L51" s="215"/>
      <c r="M51" s="216"/>
      <c r="N51" s="217">
        <v>0</v>
      </c>
      <c r="O51" s="217"/>
      <c r="P51" s="208"/>
      <c r="Q51" s="218"/>
      <c r="R51" s="219"/>
      <c r="S51" s="214" t="s">
        <v>136</v>
      </c>
      <c r="T51" s="220">
        <v>0.3</v>
      </c>
      <c r="U51" s="214"/>
      <c r="V51" s="215"/>
      <c r="W51" s="220"/>
      <c r="X51" s="47">
        <v>0</v>
      </c>
      <c r="Y51" s="48"/>
      <c r="Z51" s="49"/>
      <c r="AA51" s="54"/>
      <c r="AB51" s="52"/>
      <c r="AC51" s="52"/>
      <c r="AD51" s="53"/>
      <c r="AE51" s="54"/>
      <c r="AF51" s="184" t="s">
        <v>52</v>
      </c>
      <c r="AG51" s="184"/>
      <c r="AH51" s="184"/>
      <c r="AI51" s="184"/>
      <c r="AJ51" s="184"/>
      <c r="AK51" s="184"/>
      <c r="AL51" s="184"/>
      <c r="AM51" s="184"/>
      <c r="AN51" s="184"/>
      <c r="AO51" s="52"/>
      <c r="AP51" s="52"/>
      <c r="AQ51" s="52"/>
      <c r="AR51" s="52"/>
      <c r="AS51" s="52"/>
      <c r="AT51" s="52"/>
      <c r="AU51" s="52"/>
      <c r="AV51" s="52"/>
      <c r="AW51" s="53"/>
      <c r="AY51" s="56"/>
      <c r="AZ51" s="57"/>
      <c r="BA51" s="56"/>
      <c r="BB51" s="58"/>
      <c r="BC51" s="58"/>
    </row>
    <row r="52" spans="1:55" s="55" customFormat="1" x14ac:dyDescent="0.25">
      <c r="A52" s="241" t="s">
        <v>585</v>
      </c>
      <c r="B52" s="111" t="s">
        <v>636</v>
      </c>
      <c r="C52" s="112" t="s">
        <v>435</v>
      </c>
      <c r="D52" s="113"/>
      <c r="E52" s="113" t="s">
        <v>375</v>
      </c>
      <c r="F52" s="113" t="s">
        <v>52</v>
      </c>
      <c r="G52" s="113">
        <v>6</v>
      </c>
      <c r="H52" s="113">
        <v>2</v>
      </c>
      <c r="I52" s="313" t="s">
        <v>121</v>
      </c>
      <c r="J52" s="115">
        <v>0.33329999999999999</v>
      </c>
      <c r="K52" s="114"/>
      <c r="L52" s="116"/>
      <c r="M52" s="115"/>
      <c r="N52" s="197"/>
      <c r="O52" s="197"/>
      <c r="P52" s="198"/>
      <c r="Q52" s="117" t="s">
        <v>9</v>
      </c>
      <c r="R52" s="118"/>
      <c r="S52" s="114" t="s">
        <v>136</v>
      </c>
      <c r="T52" s="131">
        <v>0.16664999999999999</v>
      </c>
      <c r="U52" s="114" t="s">
        <v>129</v>
      </c>
      <c r="V52" s="174" t="s">
        <v>131</v>
      </c>
      <c r="W52" s="119">
        <v>0.5</v>
      </c>
      <c r="X52" s="199"/>
      <c r="Y52" s="197"/>
      <c r="Z52" s="200" t="s">
        <v>60</v>
      </c>
      <c r="AA52" s="120"/>
      <c r="AB52" s="122">
        <v>20</v>
      </c>
      <c r="AC52" s="122"/>
      <c r="AD52" s="121">
        <v>40</v>
      </c>
      <c r="AE52" s="120"/>
      <c r="AF52" s="201"/>
      <c r="AG52" s="201"/>
      <c r="AH52" s="201"/>
      <c r="AI52" s="201"/>
      <c r="AJ52" s="201"/>
      <c r="AK52" s="201"/>
      <c r="AL52" s="201"/>
      <c r="AM52" s="201"/>
      <c r="AN52" s="201"/>
      <c r="AO52" s="122"/>
      <c r="AP52" s="122"/>
      <c r="AQ52" s="122" t="s">
        <v>52</v>
      </c>
      <c r="AR52" s="122"/>
      <c r="AS52" s="122"/>
      <c r="AT52" s="122"/>
      <c r="AU52" s="122"/>
      <c r="AV52" s="122"/>
      <c r="AW52" s="121"/>
      <c r="AY52" s="56">
        <f>SUM(AA52:AD52)</f>
        <v>60</v>
      </c>
      <c r="AZ52" s="57">
        <f>AY52/G52</f>
        <v>10</v>
      </c>
      <c r="BA52" s="56"/>
      <c r="BB52" s="58">
        <f>J52+J53+J54+M52</f>
        <v>0.99990000000000001</v>
      </c>
      <c r="BC52" s="58">
        <f>T52+T53+T54+W52</f>
        <v>1</v>
      </c>
    </row>
    <row r="53" spans="1:55" s="55" customFormat="1" ht="15" x14ac:dyDescent="0.25">
      <c r="A53" s="245"/>
      <c r="B53" s="246"/>
      <c r="C53" s="224"/>
      <c r="D53" s="35"/>
      <c r="E53" s="35"/>
      <c r="F53" s="49"/>
      <c r="G53" s="35"/>
      <c r="H53" s="35"/>
      <c r="I53" s="38" t="s">
        <v>354</v>
      </c>
      <c r="J53" s="206">
        <v>0.33329999999999999</v>
      </c>
      <c r="K53" s="38"/>
      <c r="L53" s="205"/>
      <c r="M53" s="206"/>
      <c r="N53" s="48"/>
      <c r="O53" s="48"/>
      <c r="P53" s="43"/>
      <c r="Q53" s="225"/>
      <c r="R53" s="226"/>
      <c r="S53" s="38" t="s">
        <v>136</v>
      </c>
      <c r="T53" s="227">
        <v>0.16664999999999999</v>
      </c>
      <c r="U53" s="38"/>
      <c r="V53" s="205"/>
      <c r="W53" s="46"/>
      <c r="X53" s="47"/>
      <c r="Y53" s="48"/>
      <c r="Z53" s="49"/>
      <c r="AA53" s="54"/>
      <c r="AB53" s="52"/>
      <c r="AC53" s="52"/>
      <c r="AD53" s="53"/>
      <c r="AE53" s="54"/>
      <c r="AF53" s="184"/>
      <c r="AG53" s="184"/>
      <c r="AH53" s="184"/>
      <c r="AI53" s="184"/>
      <c r="AJ53" s="184"/>
      <c r="AK53" s="184"/>
      <c r="AL53" s="184"/>
      <c r="AM53" s="184"/>
      <c r="AN53" s="184"/>
      <c r="AO53" s="52"/>
      <c r="AP53" s="52"/>
      <c r="AQ53" s="52" t="s">
        <v>52</v>
      </c>
      <c r="AR53" s="52"/>
      <c r="AS53" s="52"/>
      <c r="AT53" s="52"/>
      <c r="AU53" s="52"/>
      <c r="AV53" s="52"/>
      <c r="AW53" s="53"/>
      <c r="AY53" s="56"/>
      <c r="AZ53" s="57"/>
      <c r="BA53" s="56"/>
      <c r="BB53" s="58"/>
      <c r="BC53" s="58"/>
    </row>
    <row r="54" spans="1:55" s="55" customFormat="1" x14ac:dyDescent="0.25">
      <c r="A54" s="185"/>
      <c r="B54" s="202"/>
      <c r="C54" s="203"/>
      <c r="D54" s="204"/>
      <c r="E54" s="204"/>
      <c r="F54" s="204"/>
      <c r="G54" s="204"/>
      <c r="H54" s="204"/>
      <c r="I54" s="312" t="s">
        <v>121</v>
      </c>
      <c r="J54" s="216">
        <v>0.33329999999999999</v>
      </c>
      <c r="K54" s="214"/>
      <c r="L54" s="215"/>
      <c r="M54" s="216"/>
      <c r="N54" s="217"/>
      <c r="O54" s="217"/>
      <c r="P54" s="208"/>
      <c r="Q54" s="218"/>
      <c r="R54" s="219"/>
      <c r="S54" s="214" t="s">
        <v>136</v>
      </c>
      <c r="T54" s="220">
        <v>0.16669999999999999</v>
      </c>
      <c r="U54" s="214"/>
      <c r="V54" s="215"/>
      <c r="W54" s="220"/>
      <c r="X54" s="221"/>
      <c r="Y54" s="217"/>
      <c r="Z54" s="213"/>
      <c r="AA54" s="88"/>
      <c r="AB54" s="89"/>
      <c r="AC54" s="89"/>
      <c r="AD54" s="90"/>
      <c r="AE54" s="88"/>
      <c r="AF54" s="210"/>
      <c r="AG54" s="210"/>
      <c r="AH54" s="210"/>
      <c r="AI54" s="210"/>
      <c r="AJ54" s="210"/>
      <c r="AK54" s="210"/>
      <c r="AL54" s="210"/>
      <c r="AM54" s="210"/>
      <c r="AN54" s="210"/>
      <c r="AO54" s="89"/>
      <c r="AP54" s="89"/>
      <c r="AQ54" s="89" t="s">
        <v>52</v>
      </c>
      <c r="AR54" s="89"/>
      <c r="AS54" s="89"/>
      <c r="AT54" s="89"/>
      <c r="AU54" s="89"/>
      <c r="AV54" s="89"/>
      <c r="AW54" s="90"/>
      <c r="AY54" s="56"/>
      <c r="AZ54" s="57"/>
      <c r="BA54" s="56"/>
      <c r="BB54" s="58"/>
      <c r="BC54" s="58"/>
    </row>
    <row r="55" spans="1:55" s="55" customFormat="1" x14ac:dyDescent="0.25">
      <c r="A55" s="241" t="s">
        <v>595</v>
      </c>
      <c r="B55" s="111" t="s">
        <v>636</v>
      </c>
      <c r="C55" s="112" t="s">
        <v>436</v>
      </c>
      <c r="D55" s="113" t="s">
        <v>60</v>
      </c>
      <c r="E55" s="113" t="s">
        <v>376</v>
      </c>
      <c r="F55" s="113" t="s">
        <v>77</v>
      </c>
      <c r="G55" s="113">
        <v>6</v>
      </c>
      <c r="H55" s="113">
        <v>2</v>
      </c>
      <c r="I55" s="114" t="s">
        <v>12</v>
      </c>
      <c r="J55" s="115">
        <v>0.3</v>
      </c>
      <c r="K55" s="114" t="s">
        <v>129</v>
      </c>
      <c r="L55" s="116" t="s">
        <v>131</v>
      </c>
      <c r="M55" s="115">
        <v>0.4</v>
      </c>
      <c r="N55" s="197"/>
      <c r="O55" s="197"/>
      <c r="P55" s="198" t="s">
        <v>60</v>
      </c>
      <c r="Q55" s="117"/>
      <c r="R55" s="118"/>
      <c r="S55" s="114" t="s">
        <v>136</v>
      </c>
      <c r="T55" s="119">
        <v>0.3</v>
      </c>
      <c r="U55" s="114" t="s">
        <v>129</v>
      </c>
      <c r="V55" s="116" t="s">
        <v>131</v>
      </c>
      <c r="W55" s="119">
        <v>0.4</v>
      </c>
      <c r="X55" s="199"/>
      <c r="Y55" s="197"/>
      <c r="Z55" s="200" t="s">
        <v>60</v>
      </c>
      <c r="AA55" s="120">
        <v>10.5</v>
      </c>
      <c r="AB55" s="122"/>
      <c r="AC55" s="122">
        <v>35</v>
      </c>
      <c r="AD55" s="121">
        <v>12</v>
      </c>
      <c r="AE55" s="120"/>
      <c r="AF55" s="201"/>
      <c r="AG55" s="201"/>
      <c r="AH55" s="201"/>
      <c r="AI55" s="201"/>
      <c r="AJ55" s="201"/>
      <c r="AK55" s="201"/>
      <c r="AL55" s="201" t="s">
        <v>60</v>
      </c>
      <c r="AM55" s="201"/>
      <c r="AN55" s="201"/>
      <c r="AO55" s="122"/>
      <c r="AP55" s="122" t="s">
        <v>52</v>
      </c>
      <c r="AQ55" s="122"/>
      <c r="AR55" s="122"/>
      <c r="AS55" s="122"/>
      <c r="AT55" s="122"/>
      <c r="AU55" s="122"/>
      <c r="AV55" s="122"/>
      <c r="AW55" s="121"/>
      <c r="AY55" s="56">
        <f>SUM(AA55:AD55)</f>
        <v>57.5</v>
      </c>
      <c r="AZ55" s="57">
        <f>AY55/G55</f>
        <v>9.5833333333333339</v>
      </c>
      <c r="BA55" s="56"/>
      <c r="BB55" s="58">
        <f>J55+J56+J57+M55</f>
        <v>1</v>
      </c>
      <c r="BC55" s="58">
        <f>T55+T56+T57+W55</f>
        <v>1</v>
      </c>
    </row>
    <row r="56" spans="1:55" s="55" customFormat="1" ht="15" x14ac:dyDescent="0.25">
      <c r="A56" s="245"/>
      <c r="B56" s="246"/>
      <c r="C56" s="224"/>
      <c r="D56" s="35"/>
      <c r="E56" s="35"/>
      <c r="F56" s="35"/>
      <c r="G56" s="35"/>
      <c r="H56" s="35"/>
      <c r="I56" s="38" t="s">
        <v>12</v>
      </c>
      <c r="J56" s="206">
        <v>0.15</v>
      </c>
      <c r="K56" s="38"/>
      <c r="L56" s="205"/>
      <c r="M56" s="206"/>
      <c r="N56" s="48"/>
      <c r="O56" s="48"/>
      <c r="P56" s="43"/>
      <c r="Q56" s="225"/>
      <c r="R56" s="226"/>
      <c r="S56" s="38" t="s">
        <v>136</v>
      </c>
      <c r="T56" s="206">
        <v>0.15</v>
      </c>
      <c r="U56" s="38"/>
      <c r="V56" s="205"/>
      <c r="W56" s="46"/>
      <c r="X56" s="47"/>
      <c r="Y56" s="48"/>
      <c r="Z56" s="49"/>
      <c r="AA56" s="54"/>
      <c r="AB56" s="52"/>
      <c r="AC56" s="52"/>
      <c r="AD56" s="53"/>
      <c r="AE56" s="54"/>
      <c r="AF56" s="184"/>
      <c r="AG56" s="184"/>
      <c r="AH56" s="184"/>
      <c r="AI56" s="184"/>
      <c r="AJ56" s="184"/>
      <c r="AK56" s="184"/>
      <c r="AL56" s="184" t="s">
        <v>60</v>
      </c>
      <c r="AM56" s="184"/>
      <c r="AN56" s="184"/>
      <c r="AO56" s="52"/>
      <c r="AP56" s="52" t="s">
        <v>52</v>
      </c>
      <c r="AQ56" s="52"/>
      <c r="AR56" s="52"/>
      <c r="AS56" s="52"/>
      <c r="AT56" s="52"/>
      <c r="AU56" s="52"/>
      <c r="AV56" s="52"/>
      <c r="AW56" s="53"/>
      <c r="AY56" s="56"/>
      <c r="AZ56" s="57"/>
      <c r="BA56" s="56"/>
      <c r="BB56" s="58"/>
      <c r="BC56" s="58"/>
    </row>
    <row r="57" spans="1:55" s="55" customFormat="1" x14ac:dyDescent="0.25">
      <c r="A57" s="185"/>
      <c r="B57" s="186"/>
      <c r="C57" s="203"/>
      <c r="D57" s="204"/>
      <c r="E57" s="204"/>
      <c r="F57" s="204"/>
      <c r="G57" s="204"/>
      <c r="H57" s="204"/>
      <c r="I57" s="214" t="s">
        <v>8</v>
      </c>
      <c r="J57" s="216">
        <v>0.15</v>
      </c>
      <c r="K57" s="214"/>
      <c r="L57" s="215"/>
      <c r="M57" s="216"/>
      <c r="N57" s="217"/>
      <c r="O57" s="217"/>
      <c r="P57" s="208"/>
      <c r="Q57" s="218"/>
      <c r="R57" s="219"/>
      <c r="S57" s="214" t="s">
        <v>136</v>
      </c>
      <c r="T57" s="220">
        <v>0.15</v>
      </c>
      <c r="U57" s="214"/>
      <c r="V57" s="215"/>
      <c r="W57" s="220"/>
      <c r="X57" s="221"/>
      <c r="Y57" s="217"/>
      <c r="Z57" s="213"/>
      <c r="AA57" s="88"/>
      <c r="AB57" s="89"/>
      <c r="AC57" s="89"/>
      <c r="AD57" s="90"/>
      <c r="AE57" s="88"/>
      <c r="AF57" s="210"/>
      <c r="AG57" s="210"/>
      <c r="AH57" s="210"/>
      <c r="AI57" s="210"/>
      <c r="AJ57" s="210"/>
      <c r="AK57" s="210"/>
      <c r="AL57" s="210" t="s">
        <v>60</v>
      </c>
      <c r="AM57" s="210"/>
      <c r="AN57" s="210"/>
      <c r="AO57" s="89"/>
      <c r="AP57" s="89" t="s">
        <v>52</v>
      </c>
      <c r="AQ57" s="89"/>
      <c r="AR57" s="89"/>
      <c r="AS57" s="89"/>
      <c r="AT57" s="89"/>
      <c r="AU57" s="89"/>
      <c r="AV57" s="89"/>
      <c r="AW57" s="90"/>
      <c r="AY57" s="56"/>
      <c r="AZ57" s="57"/>
      <c r="BA57" s="56"/>
      <c r="BB57" s="58"/>
      <c r="BC57" s="58"/>
    </row>
    <row r="58" spans="1:55" s="55" customFormat="1" x14ac:dyDescent="0.25">
      <c r="A58" s="241" t="s">
        <v>596</v>
      </c>
      <c r="B58" s="111" t="s">
        <v>636</v>
      </c>
      <c r="C58" s="112" t="s">
        <v>437</v>
      </c>
      <c r="D58" s="113"/>
      <c r="E58" s="113" t="s">
        <v>377</v>
      </c>
      <c r="F58" s="113" t="s">
        <v>52</v>
      </c>
      <c r="G58" s="113">
        <v>6</v>
      </c>
      <c r="H58" s="113">
        <v>2</v>
      </c>
      <c r="I58" s="114" t="s">
        <v>17</v>
      </c>
      <c r="J58" s="115">
        <v>0.3</v>
      </c>
      <c r="K58" s="114"/>
      <c r="L58" s="116"/>
      <c r="M58" s="115"/>
      <c r="N58" s="197"/>
      <c r="O58" s="197"/>
      <c r="P58" s="198"/>
      <c r="Q58" s="117" t="s">
        <v>9</v>
      </c>
      <c r="R58" s="118"/>
      <c r="S58" s="114" t="s">
        <v>136</v>
      </c>
      <c r="T58" s="119">
        <v>0.2</v>
      </c>
      <c r="U58" s="114" t="s">
        <v>130</v>
      </c>
      <c r="V58" s="116" t="s">
        <v>131</v>
      </c>
      <c r="W58" s="119">
        <v>0.25</v>
      </c>
      <c r="X58" s="199"/>
      <c r="Y58" s="197"/>
      <c r="Z58" s="200"/>
      <c r="AA58" s="120">
        <v>6</v>
      </c>
      <c r="AB58" s="122"/>
      <c r="AC58" s="122">
        <v>10.5</v>
      </c>
      <c r="AD58" s="121">
        <v>40</v>
      </c>
      <c r="AE58" s="120"/>
      <c r="AF58" s="201"/>
      <c r="AG58" s="201"/>
      <c r="AH58" s="201"/>
      <c r="AI58" s="201"/>
      <c r="AJ58" s="201"/>
      <c r="AK58" s="201"/>
      <c r="AL58" s="201"/>
      <c r="AM58" s="201"/>
      <c r="AN58" s="201"/>
      <c r="AO58" s="122"/>
      <c r="AP58" s="122" t="s">
        <v>52</v>
      </c>
      <c r="AQ58" s="122"/>
      <c r="AR58" s="122"/>
      <c r="AS58" s="122"/>
      <c r="AT58" s="122"/>
      <c r="AU58" s="122"/>
      <c r="AV58" s="122"/>
      <c r="AW58" s="121"/>
      <c r="AY58" s="56">
        <f>SUM(AA58:AD58)</f>
        <v>56.5</v>
      </c>
      <c r="AZ58" s="57">
        <f>AY58/G58</f>
        <v>9.4166666666666661</v>
      </c>
      <c r="BA58" s="56"/>
      <c r="BB58" s="58">
        <f>J58+J59+J60+M58</f>
        <v>1</v>
      </c>
      <c r="BC58" s="58">
        <f>T58+T59+T60+W58</f>
        <v>1</v>
      </c>
    </row>
    <row r="59" spans="1:55" s="55" customFormat="1" x14ac:dyDescent="0.25">
      <c r="A59" s="185"/>
      <c r="B59" s="186"/>
      <c r="C59" s="224"/>
      <c r="D59" s="35"/>
      <c r="E59" s="35"/>
      <c r="F59" s="35"/>
      <c r="G59" s="35"/>
      <c r="H59" s="35"/>
      <c r="I59" s="38" t="s">
        <v>17</v>
      </c>
      <c r="J59" s="206">
        <v>0.25</v>
      </c>
      <c r="K59" s="38"/>
      <c r="L59" s="205"/>
      <c r="M59" s="206"/>
      <c r="N59" s="48"/>
      <c r="O59" s="48"/>
      <c r="P59" s="43"/>
      <c r="Q59" s="225"/>
      <c r="R59" s="226"/>
      <c r="S59" s="38" t="s">
        <v>136</v>
      </c>
      <c r="T59" s="46">
        <v>0.2</v>
      </c>
      <c r="U59" s="38"/>
      <c r="V59" s="205"/>
      <c r="W59" s="46"/>
      <c r="X59" s="47"/>
      <c r="Y59" s="48"/>
      <c r="Z59" s="49"/>
      <c r="AA59" s="54"/>
      <c r="AB59" s="52"/>
      <c r="AC59" s="52"/>
      <c r="AD59" s="53"/>
      <c r="AE59" s="54"/>
      <c r="AF59" s="184"/>
      <c r="AG59" s="184"/>
      <c r="AH59" s="184"/>
      <c r="AI59" s="184"/>
      <c r="AJ59" s="184"/>
      <c r="AK59" s="184"/>
      <c r="AL59" s="184"/>
      <c r="AM59" s="184"/>
      <c r="AN59" s="184"/>
      <c r="AO59" s="52"/>
      <c r="AP59" s="52" t="s">
        <v>52</v>
      </c>
      <c r="AQ59" s="52"/>
      <c r="AR59" s="52"/>
      <c r="AS59" s="52"/>
      <c r="AT59" s="52"/>
      <c r="AU59" s="52"/>
      <c r="AV59" s="52"/>
      <c r="AW59" s="53"/>
      <c r="AY59" s="56"/>
      <c r="AZ59" s="57"/>
      <c r="BA59" s="56"/>
      <c r="BB59" s="58"/>
      <c r="BC59" s="58"/>
    </row>
    <row r="60" spans="1:55" s="55" customFormat="1" x14ac:dyDescent="0.25">
      <c r="A60" s="185"/>
      <c r="B60" s="202"/>
      <c r="C60" s="203"/>
      <c r="D60" s="204"/>
      <c r="E60" s="204"/>
      <c r="F60" s="204"/>
      <c r="G60" s="204"/>
      <c r="H60" s="204"/>
      <c r="I60" s="214" t="s">
        <v>17</v>
      </c>
      <c r="J60" s="216">
        <v>0.45</v>
      </c>
      <c r="K60" s="214"/>
      <c r="L60" s="215"/>
      <c r="M60" s="216"/>
      <c r="N60" s="217"/>
      <c r="O60" s="217"/>
      <c r="P60" s="208"/>
      <c r="Q60" s="218"/>
      <c r="R60" s="219"/>
      <c r="S60" s="214" t="s">
        <v>136</v>
      </c>
      <c r="T60" s="220">
        <v>0.35</v>
      </c>
      <c r="U60" s="214"/>
      <c r="V60" s="215"/>
      <c r="W60" s="220"/>
      <c r="X60" s="221"/>
      <c r="Y60" s="217"/>
      <c r="Z60" s="213"/>
      <c r="AA60" s="88"/>
      <c r="AB60" s="89"/>
      <c r="AC60" s="89"/>
      <c r="AD60" s="90"/>
      <c r="AE60" s="88"/>
      <c r="AF60" s="210"/>
      <c r="AG60" s="210"/>
      <c r="AH60" s="210"/>
      <c r="AI60" s="210"/>
      <c r="AJ60" s="210"/>
      <c r="AK60" s="210"/>
      <c r="AL60" s="210"/>
      <c r="AM60" s="210"/>
      <c r="AN60" s="210"/>
      <c r="AO60" s="89"/>
      <c r="AP60" s="89" t="s">
        <v>52</v>
      </c>
      <c r="AQ60" s="89"/>
      <c r="AR60" s="89"/>
      <c r="AS60" s="89"/>
      <c r="AT60" s="89"/>
      <c r="AU60" s="89"/>
      <c r="AV60" s="89"/>
      <c r="AW60" s="90"/>
      <c r="AY60" s="56"/>
      <c r="AZ60" s="57"/>
      <c r="BA60" s="56"/>
      <c r="BB60" s="58"/>
      <c r="BC60" s="58"/>
    </row>
    <row r="61" spans="1:55" s="55" customFormat="1" x14ac:dyDescent="0.25">
      <c r="A61" s="241" t="s">
        <v>597</v>
      </c>
      <c r="B61" s="111" t="s">
        <v>636</v>
      </c>
      <c r="C61" s="112" t="s">
        <v>438</v>
      </c>
      <c r="D61" s="113"/>
      <c r="E61" s="113" t="s">
        <v>378</v>
      </c>
      <c r="F61" s="113" t="s">
        <v>60</v>
      </c>
      <c r="G61" s="113">
        <v>6</v>
      </c>
      <c r="H61" s="113">
        <v>2</v>
      </c>
      <c r="I61" s="114" t="s">
        <v>13</v>
      </c>
      <c r="J61" s="115">
        <v>0.3</v>
      </c>
      <c r="K61" s="114"/>
      <c r="L61" s="116"/>
      <c r="M61" s="115"/>
      <c r="N61" s="197"/>
      <c r="O61" s="197"/>
      <c r="P61" s="198"/>
      <c r="Q61" s="117" t="s">
        <v>9</v>
      </c>
      <c r="R61" s="118"/>
      <c r="S61" s="114" t="s">
        <v>136</v>
      </c>
      <c r="T61" s="119">
        <v>0.3</v>
      </c>
      <c r="U61" s="114" t="s">
        <v>129</v>
      </c>
      <c r="V61" s="116" t="s">
        <v>131</v>
      </c>
      <c r="W61" s="119">
        <v>0.4</v>
      </c>
      <c r="X61" s="199"/>
      <c r="Y61" s="197"/>
      <c r="Z61" s="200" t="s">
        <v>60</v>
      </c>
      <c r="AA61" s="120">
        <v>36</v>
      </c>
      <c r="AB61" s="122"/>
      <c r="AC61" s="122">
        <v>24</v>
      </c>
      <c r="AD61" s="121"/>
      <c r="AE61" s="120"/>
      <c r="AF61" s="201"/>
      <c r="AG61" s="201"/>
      <c r="AH61" s="201"/>
      <c r="AI61" s="201"/>
      <c r="AJ61" s="201"/>
      <c r="AK61" s="201"/>
      <c r="AL61" s="201"/>
      <c r="AM61" s="201"/>
      <c r="AN61" s="201"/>
      <c r="AO61" s="122"/>
      <c r="AP61" s="122"/>
      <c r="AQ61" s="122"/>
      <c r="AR61" s="122"/>
      <c r="AS61" s="122"/>
      <c r="AT61" s="122"/>
      <c r="AU61" s="122"/>
      <c r="AV61" s="122"/>
      <c r="AW61" s="121" t="s">
        <v>60</v>
      </c>
      <c r="AY61" s="56">
        <f>SUM(AA61:AD61)</f>
        <v>60</v>
      </c>
      <c r="AZ61" s="57">
        <f>AY61/G61</f>
        <v>10</v>
      </c>
      <c r="BA61" s="56"/>
      <c r="BB61" s="58">
        <f>J61+J62+J63+M61</f>
        <v>1</v>
      </c>
      <c r="BC61" s="58">
        <f>T61+T62+T63+W61</f>
        <v>1</v>
      </c>
    </row>
    <row r="62" spans="1:55" s="55" customFormat="1" x14ac:dyDescent="0.25">
      <c r="A62" s="185"/>
      <c r="B62" s="186"/>
      <c r="C62" s="224"/>
      <c r="D62" s="35"/>
      <c r="E62" s="35"/>
      <c r="F62" s="35"/>
      <c r="G62" s="35"/>
      <c r="H62" s="35"/>
      <c r="I62" s="38" t="s">
        <v>121</v>
      </c>
      <c r="J62" s="206">
        <v>0.3</v>
      </c>
      <c r="K62" s="38"/>
      <c r="L62" s="205"/>
      <c r="M62" s="206"/>
      <c r="N62" s="48"/>
      <c r="O62" s="48"/>
      <c r="P62" s="43"/>
      <c r="Q62" s="225"/>
      <c r="R62" s="226"/>
      <c r="S62" s="38" t="s">
        <v>136</v>
      </c>
      <c r="T62" s="46">
        <v>0.3</v>
      </c>
      <c r="U62" s="38"/>
      <c r="V62" s="205"/>
      <c r="W62" s="46"/>
      <c r="X62" s="47"/>
      <c r="Y62" s="48"/>
      <c r="Z62" s="49"/>
      <c r="AA62" s="54"/>
      <c r="AB62" s="52"/>
      <c r="AC62" s="52"/>
      <c r="AD62" s="53"/>
      <c r="AE62" s="54"/>
      <c r="AF62" s="184"/>
      <c r="AG62" s="184"/>
      <c r="AH62" s="184"/>
      <c r="AI62" s="184"/>
      <c r="AJ62" s="184"/>
      <c r="AK62" s="184"/>
      <c r="AL62" s="184"/>
      <c r="AM62" s="184"/>
      <c r="AN62" s="184"/>
      <c r="AO62" s="52"/>
      <c r="AP62" s="52"/>
      <c r="AQ62" s="52"/>
      <c r="AR62" s="52"/>
      <c r="AS62" s="52"/>
      <c r="AT62" s="52"/>
      <c r="AU62" s="52"/>
      <c r="AV62" s="52"/>
      <c r="AW62" s="53" t="s">
        <v>60</v>
      </c>
      <c r="AY62" s="56"/>
      <c r="AZ62" s="57"/>
      <c r="BA62" s="56"/>
      <c r="BB62" s="58"/>
      <c r="BC62" s="58"/>
    </row>
    <row r="63" spans="1:55" s="55" customFormat="1" x14ac:dyDescent="0.25">
      <c r="A63" s="185"/>
      <c r="B63" s="186"/>
      <c r="C63" s="203"/>
      <c r="D63" s="204"/>
      <c r="E63" s="204"/>
      <c r="F63" s="204"/>
      <c r="G63" s="204"/>
      <c r="H63" s="204"/>
      <c r="I63" s="214" t="s">
        <v>121</v>
      </c>
      <c r="J63" s="216">
        <v>0.4</v>
      </c>
      <c r="K63" s="214"/>
      <c r="L63" s="215"/>
      <c r="M63" s="216"/>
      <c r="N63" s="217"/>
      <c r="O63" s="217"/>
      <c r="P63" s="208"/>
      <c r="Q63" s="218"/>
      <c r="R63" s="219"/>
      <c r="S63" s="214" t="s">
        <v>9</v>
      </c>
      <c r="T63" s="242"/>
      <c r="U63" s="214"/>
      <c r="V63" s="215"/>
      <c r="W63" s="220"/>
      <c r="X63" s="221"/>
      <c r="Y63" s="217"/>
      <c r="Z63" s="213"/>
      <c r="AA63" s="88"/>
      <c r="AB63" s="89"/>
      <c r="AC63" s="89"/>
      <c r="AD63" s="90"/>
      <c r="AE63" s="88"/>
      <c r="AF63" s="210"/>
      <c r="AG63" s="210"/>
      <c r="AH63" s="210"/>
      <c r="AI63" s="210"/>
      <c r="AJ63" s="210"/>
      <c r="AK63" s="210"/>
      <c r="AL63" s="210"/>
      <c r="AM63" s="210"/>
      <c r="AN63" s="210"/>
      <c r="AO63" s="89"/>
      <c r="AP63" s="89"/>
      <c r="AQ63" s="89"/>
      <c r="AR63" s="89"/>
      <c r="AS63" s="89"/>
      <c r="AT63" s="89"/>
      <c r="AU63" s="89"/>
      <c r="AV63" s="89"/>
      <c r="AW63" s="90" t="s">
        <v>60</v>
      </c>
      <c r="AY63" s="56"/>
      <c r="AZ63" s="57"/>
      <c r="BA63" s="56"/>
      <c r="BB63" s="58"/>
      <c r="BC63" s="58"/>
    </row>
    <row r="64" spans="1:55" s="55" customFormat="1" ht="15" x14ac:dyDescent="0.25">
      <c r="A64" s="241" t="s">
        <v>559</v>
      </c>
      <c r="B64" s="276"/>
      <c r="C64" s="112" t="s">
        <v>439</v>
      </c>
      <c r="D64" s="113"/>
      <c r="E64" s="113" t="s">
        <v>144</v>
      </c>
      <c r="F64" s="113" t="s">
        <v>60</v>
      </c>
      <c r="G64" s="113">
        <v>6</v>
      </c>
      <c r="H64" s="113">
        <v>2</v>
      </c>
      <c r="I64" s="114" t="s">
        <v>22</v>
      </c>
      <c r="J64" s="115">
        <v>0.25</v>
      </c>
      <c r="K64" s="114" t="s">
        <v>129</v>
      </c>
      <c r="L64" s="116" t="s">
        <v>131</v>
      </c>
      <c r="M64" s="115">
        <v>0.5</v>
      </c>
      <c r="N64" s="197"/>
      <c r="O64" s="197"/>
      <c r="P64" s="198" t="s">
        <v>60</v>
      </c>
      <c r="Q64" s="117"/>
      <c r="R64" s="118"/>
      <c r="S64" s="114" t="s">
        <v>136</v>
      </c>
      <c r="T64" s="119">
        <v>0.25</v>
      </c>
      <c r="U64" s="114" t="s">
        <v>129</v>
      </c>
      <c r="V64" s="116" t="s">
        <v>131</v>
      </c>
      <c r="W64" s="119">
        <v>0.5</v>
      </c>
      <c r="X64" s="199"/>
      <c r="Y64" s="197"/>
      <c r="Z64" s="200" t="s">
        <v>60</v>
      </c>
      <c r="AA64" s="120">
        <v>12</v>
      </c>
      <c r="AB64" s="122">
        <v>18</v>
      </c>
      <c r="AC64" s="122"/>
      <c r="AD64" s="121">
        <v>30</v>
      </c>
      <c r="AE64" s="120"/>
      <c r="AF64" s="201"/>
      <c r="AG64" s="201"/>
      <c r="AH64" s="201"/>
      <c r="AI64" s="201"/>
      <c r="AJ64" s="201"/>
      <c r="AK64" s="201"/>
      <c r="AL64" s="201" t="s">
        <v>60</v>
      </c>
      <c r="AM64" s="201"/>
      <c r="AN64" s="201"/>
      <c r="AO64" s="122"/>
      <c r="AP64" s="122"/>
      <c r="AQ64" s="122"/>
      <c r="AR64" s="122"/>
      <c r="AS64" s="122"/>
      <c r="AT64" s="122"/>
      <c r="AU64" s="122"/>
      <c r="AV64" s="122"/>
      <c r="AW64" s="121"/>
      <c r="AY64" s="56">
        <f>SUM(AA64:AD64)</f>
        <v>60</v>
      </c>
      <c r="AZ64" s="57">
        <f>AY64/G64</f>
        <v>10</v>
      </c>
      <c r="BA64" s="56"/>
      <c r="BB64" s="58">
        <f>J64+J65+M64</f>
        <v>1</v>
      </c>
      <c r="BC64" s="58">
        <f>T64+T65+W64</f>
        <v>1</v>
      </c>
    </row>
    <row r="65" spans="1:55" s="55" customFormat="1" x14ac:dyDescent="0.25">
      <c r="A65" s="185"/>
      <c r="B65" s="186"/>
      <c r="C65" s="224"/>
      <c r="D65" s="35"/>
      <c r="E65" s="35"/>
      <c r="F65" s="35"/>
      <c r="G65" s="35"/>
      <c r="H65" s="35"/>
      <c r="I65" s="38" t="s">
        <v>22</v>
      </c>
      <c r="J65" s="206">
        <v>0.25</v>
      </c>
      <c r="K65" s="38"/>
      <c r="L65" s="205"/>
      <c r="M65" s="206"/>
      <c r="N65" s="48"/>
      <c r="O65" s="48"/>
      <c r="P65" s="43"/>
      <c r="Q65" s="225"/>
      <c r="R65" s="226"/>
      <c r="S65" s="38" t="s">
        <v>136</v>
      </c>
      <c r="T65" s="46">
        <v>0.25</v>
      </c>
      <c r="U65" s="38"/>
      <c r="V65" s="205"/>
      <c r="W65" s="46"/>
      <c r="X65" s="47"/>
      <c r="Y65" s="48"/>
      <c r="Z65" s="49"/>
      <c r="AA65" s="54"/>
      <c r="AB65" s="52"/>
      <c r="AC65" s="52"/>
      <c r="AD65" s="53"/>
      <c r="AE65" s="54"/>
      <c r="AF65" s="184"/>
      <c r="AG65" s="184"/>
      <c r="AH65" s="184"/>
      <c r="AI65" s="184"/>
      <c r="AJ65" s="184"/>
      <c r="AK65" s="184"/>
      <c r="AL65" s="184" t="s">
        <v>60</v>
      </c>
      <c r="AM65" s="184"/>
      <c r="AN65" s="184"/>
      <c r="AO65" s="52"/>
      <c r="AP65" s="52"/>
      <c r="AQ65" s="52"/>
      <c r="AR65" s="52"/>
      <c r="AS65" s="52"/>
      <c r="AT65" s="52"/>
      <c r="AU65" s="52"/>
      <c r="AV65" s="52"/>
      <c r="AW65" s="53"/>
      <c r="AY65" s="56"/>
      <c r="AZ65" s="57"/>
      <c r="BA65" s="56"/>
      <c r="BB65" s="58"/>
      <c r="BC65" s="58"/>
    </row>
    <row r="66" spans="1:55" s="55" customFormat="1" ht="15" x14ac:dyDescent="0.25">
      <c r="A66" s="241" t="s">
        <v>526</v>
      </c>
      <c r="B66" s="276"/>
      <c r="C66" s="112" t="s">
        <v>440</v>
      </c>
      <c r="D66" s="113"/>
      <c r="E66" s="113" t="s">
        <v>379</v>
      </c>
      <c r="F66" s="113" t="s">
        <v>52</v>
      </c>
      <c r="G66" s="113">
        <v>6</v>
      </c>
      <c r="H66" s="113">
        <v>2</v>
      </c>
      <c r="I66" s="114" t="s">
        <v>22</v>
      </c>
      <c r="J66" s="115">
        <v>0.4</v>
      </c>
      <c r="K66" s="114" t="s">
        <v>129</v>
      </c>
      <c r="L66" s="116" t="s">
        <v>132</v>
      </c>
      <c r="M66" s="115">
        <v>0.5</v>
      </c>
      <c r="N66" s="197"/>
      <c r="O66" s="197"/>
      <c r="P66" s="198" t="s">
        <v>60</v>
      </c>
      <c r="Q66" s="117"/>
      <c r="R66" s="118"/>
      <c r="S66" s="114" t="s">
        <v>136</v>
      </c>
      <c r="T66" s="119">
        <v>0.4</v>
      </c>
      <c r="U66" s="114" t="s">
        <v>130</v>
      </c>
      <c r="V66" s="116" t="s">
        <v>132</v>
      </c>
      <c r="W66" s="119">
        <v>0.5</v>
      </c>
      <c r="X66" s="199"/>
      <c r="Y66" s="197"/>
      <c r="Z66" s="200" t="s">
        <v>60</v>
      </c>
      <c r="AA66" s="120"/>
      <c r="AB66" s="122"/>
      <c r="AC66" s="122"/>
      <c r="AD66" s="121">
        <v>60</v>
      </c>
      <c r="AE66" s="120"/>
      <c r="AF66" s="201"/>
      <c r="AG66" s="201"/>
      <c r="AH66" s="201"/>
      <c r="AI66" s="201"/>
      <c r="AJ66" s="201"/>
      <c r="AK66" s="201"/>
      <c r="AL66" s="201"/>
      <c r="AM66" s="201"/>
      <c r="AN66" s="201"/>
      <c r="AO66" s="122" t="s">
        <v>52</v>
      </c>
      <c r="AP66" s="122"/>
      <c r="AQ66" s="122"/>
      <c r="AR66" s="122"/>
      <c r="AS66" s="122"/>
      <c r="AT66" s="122"/>
      <c r="AU66" s="122"/>
      <c r="AV66" s="122"/>
      <c r="AW66" s="121"/>
      <c r="AY66" s="56">
        <f>SUM(AA66:AD66)</f>
        <v>60</v>
      </c>
      <c r="AZ66" s="57">
        <f>AY66/G66</f>
        <v>10</v>
      </c>
      <c r="BA66" s="56"/>
      <c r="BB66" s="58">
        <f>J66+J67+M66</f>
        <v>1</v>
      </c>
      <c r="BC66" s="58">
        <f>T66+T67+W66</f>
        <v>1</v>
      </c>
    </row>
    <row r="67" spans="1:55" s="55" customFormat="1" x14ac:dyDescent="0.25">
      <c r="A67" s="185"/>
      <c r="B67" s="186"/>
      <c r="C67" s="203"/>
      <c r="D67" s="204"/>
      <c r="E67" s="204"/>
      <c r="F67" s="204"/>
      <c r="G67" s="204"/>
      <c r="H67" s="204"/>
      <c r="I67" s="214" t="s">
        <v>22</v>
      </c>
      <c r="J67" s="216">
        <v>0.1</v>
      </c>
      <c r="K67" s="214"/>
      <c r="L67" s="215"/>
      <c r="M67" s="216"/>
      <c r="N67" s="217"/>
      <c r="O67" s="217"/>
      <c r="P67" s="208"/>
      <c r="Q67" s="218"/>
      <c r="R67" s="219"/>
      <c r="S67" s="214" t="s">
        <v>136</v>
      </c>
      <c r="T67" s="220">
        <v>0.1</v>
      </c>
      <c r="U67" s="214"/>
      <c r="V67" s="215"/>
      <c r="W67" s="220"/>
      <c r="X67" s="221"/>
      <c r="Y67" s="217"/>
      <c r="Z67" s="213"/>
      <c r="AA67" s="88"/>
      <c r="AB67" s="89"/>
      <c r="AC67" s="89"/>
      <c r="AD67" s="90"/>
      <c r="AE67" s="88"/>
      <c r="AF67" s="210"/>
      <c r="AG67" s="210"/>
      <c r="AH67" s="210"/>
      <c r="AI67" s="210"/>
      <c r="AJ67" s="210"/>
      <c r="AK67" s="210"/>
      <c r="AL67" s="210"/>
      <c r="AM67" s="210"/>
      <c r="AN67" s="210"/>
      <c r="AO67" s="89" t="s">
        <v>52</v>
      </c>
      <c r="AP67" s="89"/>
      <c r="AQ67" s="89"/>
      <c r="AR67" s="89"/>
      <c r="AS67" s="89"/>
      <c r="AT67" s="89"/>
      <c r="AU67" s="89"/>
      <c r="AV67" s="89"/>
      <c r="AW67" s="90"/>
      <c r="AY67" s="56"/>
      <c r="AZ67" s="57"/>
      <c r="BA67" s="56"/>
      <c r="BB67" s="58"/>
      <c r="BC67" s="58"/>
    </row>
    <row r="68" spans="1:55" s="55" customFormat="1" ht="15" x14ac:dyDescent="0.25">
      <c r="A68" s="241" t="s">
        <v>598</v>
      </c>
      <c r="B68" s="276"/>
      <c r="C68" s="112" t="s">
        <v>441</v>
      </c>
      <c r="D68" s="113" t="s">
        <v>60</v>
      </c>
      <c r="E68" s="113" t="s">
        <v>380</v>
      </c>
      <c r="F68" s="113" t="s">
        <v>52</v>
      </c>
      <c r="G68" s="113">
        <v>6</v>
      </c>
      <c r="H68" s="113">
        <v>2</v>
      </c>
      <c r="I68" s="114" t="s">
        <v>122</v>
      </c>
      <c r="J68" s="119">
        <v>0.25</v>
      </c>
      <c r="K68" s="114" t="s">
        <v>129</v>
      </c>
      <c r="L68" s="116" t="s">
        <v>131</v>
      </c>
      <c r="M68" s="115">
        <v>0.5</v>
      </c>
      <c r="N68" s="197"/>
      <c r="O68" s="197"/>
      <c r="P68" s="198" t="s">
        <v>60</v>
      </c>
      <c r="Q68" s="117"/>
      <c r="R68" s="118"/>
      <c r="S68" s="114" t="s">
        <v>136</v>
      </c>
      <c r="T68" s="119">
        <v>0.25</v>
      </c>
      <c r="U68" s="114" t="s">
        <v>129</v>
      </c>
      <c r="V68" s="116" t="s">
        <v>131</v>
      </c>
      <c r="W68" s="119">
        <v>0.5</v>
      </c>
      <c r="X68" s="199"/>
      <c r="Y68" s="197"/>
      <c r="Z68" s="200" t="s">
        <v>60</v>
      </c>
      <c r="AA68" s="120">
        <v>18</v>
      </c>
      <c r="AB68" s="122"/>
      <c r="AC68" s="122">
        <v>21</v>
      </c>
      <c r="AD68" s="121">
        <v>21</v>
      </c>
      <c r="AE68" s="120"/>
      <c r="AF68" s="201"/>
      <c r="AG68" s="201"/>
      <c r="AH68" s="201"/>
      <c r="AI68" s="201"/>
      <c r="AJ68" s="201"/>
      <c r="AK68" s="201"/>
      <c r="AL68" s="201"/>
      <c r="AM68" s="201"/>
      <c r="AN68" s="201"/>
      <c r="AO68" s="122"/>
      <c r="AP68" s="122"/>
      <c r="AQ68" s="122"/>
      <c r="AR68" s="122"/>
      <c r="AS68" s="122"/>
      <c r="AT68" s="122"/>
      <c r="AU68" s="122" t="s">
        <v>52</v>
      </c>
      <c r="AV68" s="122" t="s">
        <v>52</v>
      </c>
      <c r="AW68" s="121" t="s">
        <v>52</v>
      </c>
      <c r="AY68" s="56">
        <f>SUM(AA68:AD68)</f>
        <v>60</v>
      </c>
      <c r="AZ68" s="57">
        <f>AY68/G68</f>
        <v>10</v>
      </c>
      <c r="BA68" s="56"/>
      <c r="BB68" s="58">
        <f>J68+J69+M68</f>
        <v>1</v>
      </c>
      <c r="BC68" s="58">
        <f>T68+T69+W68</f>
        <v>1</v>
      </c>
    </row>
    <row r="69" spans="1:55" s="55" customFormat="1" x14ac:dyDescent="0.25">
      <c r="A69" s="223"/>
      <c r="B69" s="202"/>
      <c r="C69" s="228"/>
      <c r="D69" s="79"/>
      <c r="E69" s="79"/>
      <c r="F69" s="79"/>
      <c r="G69" s="79"/>
      <c r="H69" s="79"/>
      <c r="I69" s="81" t="s">
        <v>121</v>
      </c>
      <c r="J69" s="220">
        <v>0.25</v>
      </c>
      <c r="K69" s="81"/>
      <c r="L69" s="229"/>
      <c r="M69" s="82"/>
      <c r="N69" s="207"/>
      <c r="O69" s="207"/>
      <c r="P69" s="230"/>
      <c r="Q69" s="83"/>
      <c r="R69" s="84"/>
      <c r="S69" s="81" t="s">
        <v>136</v>
      </c>
      <c r="T69" s="220">
        <v>0.25</v>
      </c>
      <c r="U69" s="81"/>
      <c r="V69" s="229"/>
      <c r="W69" s="231"/>
      <c r="X69" s="209"/>
      <c r="Y69" s="207"/>
      <c r="Z69" s="80"/>
      <c r="AA69" s="85"/>
      <c r="AB69" s="86"/>
      <c r="AC69" s="86"/>
      <c r="AD69" s="87"/>
      <c r="AE69" s="88"/>
      <c r="AF69" s="210"/>
      <c r="AG69" s="210"/>
      <c r="AH69" s="210"/>
      <c r="AI69" s="210"/>
      <c r="AJ69" s="210"/>
      <c r="AK69" s="210"/>
      <c r="AL69" s="210"/>
      <c r="AM69" s="210"/>
      <c r="AN69" s="210"/>
      <c r="AO69" s="89"/>
      <c r="AP69" s="89"/>
      <c r="AQ69" s="89"/>
      <c r="AR69" s="89"/>
      <c r="AS69" s="89"/>
      <c r="AT69" s="89"/>
      <c r="AU69" s="89" t="s">
        <v>52</v>
      </c>
      <c r="AV69" s="89" t="s">
        <v>52</v>
      </c>
      <c r="AW69" s="90" t="s">
        <v>52</v>
      </c>
      <c r="AY69" s="56"/>
      <c r="AZ69" s="57"/>
      <c r="BA69" s="56"/>
      <c r="BB69" s="58"/>
      <c r="BC69" s="58"/>
    </row>
    <row r="70" spans="1:55" s="55" customFormat="1" ht="15" x14ac:dyDescent="0.25">
      <c r="A70" s="241" t="s">
        <v>599</v>
      </c>
      <c r="B70" s="276"/>
      <c r="C70" s="112" t="s">
        <v>442</v>
      </c>
      <c r="D70" s="113" t="s">
        <v>60</v>
      </c>
      <c r="E70" s="113" t="s">
        <v>381</v>
      </c>
      <c r="F70" s="200" t="s">
        <v>60</v>
      </c>
      <c r="G70" s="113">
        <v>6</v>
      </c>
      <c r="H70" s="117">
        <v>2</v>
      </c>
      <c r="I70" s="114" t="s">
        <v>479</v>
      </c>
      <c r="J70" s="115">
        <v>0.4</v>
      </c>
      <c r="K70" s="114" t="s">
        <v>129</v>
      </c>
      <c r="L70" s="116" t="s">
        <v>131</v>
      </c>
      <c r="M70" s="115">
        <v>0.4</v>
      </c>
      <c r="N70" s="197"/>
      <c r="O70" s="197"/>
      <c r="P70" s="198" t="s">
        <v>60</v>
      </c>
      <c r="Q70" s="117"/>
      <c r="R70" s="118"/>
      <c r="S70" s="114" t="s">
        <v>136</v>
      </c>
      <c r="T70" s="119">
        <v>0.4</v>
      </c>
      <c r="U70" s="114" t="s">
        <v>129</v>
      </c>
      <c r="V70" s="116" t="s">
        <v>131</v>
      </c>
      <c r="W70" s="119">
        <v>0.4</v>
      </c>
      <c r="X70" s="199"/>
      <c r="Y70" s="197"/>
      <c r="Z70" s="200" t="s">
        <v>60</v>
      </c>
      <c r="AA70" s="120">
        <v>18</v>
      </c>
      <c r="AB70" s="122"/>
      <c r="AC70" s="122">
        <v>36</v>
      </c>
      <c r="AD70" s="121"/>
      <c r="AE70" s="120"/>
      <c r="AF70" s="201"/>
      <c r="AG70" s="201"/>
      <c r="AH70" s="201"/>
      <c r="AI70" s="201"/>
      <c r="AJ70" s="201"/>
      <c r="AK70" s="201"/>
      <c r="AL70" s="201"/>
      <c r="AM70" s="201"/>
      <c r="AN70" s="201"/>
      <c r="AO70" s="122"/>
      <c r="AP70" s="122"/>
      <c r="AQ70" s="122"/>
      <c r="AR70" s="122"/>
      <c r="AS70" s="122"/>
      <c r="AT70" s="122" t="s">
        <v>60</v>
      </c>
      <c r="AU70" s="122" t="s">
        <v>60</v>
      </c>
      <c r="AV70" s="122"/>
      <c r="AW70" s="121" t="s">
        <v>60</v>
      </c>
      <c r="AY70" s="56">
        <f>SUM(AA70:AD70)</f>
        <v>54</v>
      </c>
      <c r="AZ70" s="57">
        <f>AY70/G70</f>
        <v>9</v>
      </c>
      <c r="BA70" s="56"/>
      <c r="BB70" s="58">
        <f>J70+J71+M70</f>
        <v>1</v>
      </c>
      <c r="BC70" s="58">
        <f>T70+T71+W70</f>
        <v>1</v>
      </c>
    </row>
    <row r="71" spans="1:55" s="55" customFormat="1" x14ac:dyDescent="0.25">
      <c r="A71" s="185"/>
      <c r="B71" s="186"/>
      <c r="C71" s="203"/>
      <c r="D71" s="204"/>
      <c r="E71" s="204"/>
      <c r="F71" s="213"/>
      <c r="G71" s="204"/>
      <c r="H71" s="204"/>
      <c r="I71" s="214" t="s">
        <v>121</v>
      </c>
      <c r="J71" s="216">
        <v>0.2</v>
      </c>
      <c r="K71" s="214"/>
      <c r="L71" s="215"/>
      <c r="M71" s="216"/>
      <c r="N71" s="217"/>
      <c r="O71" s="217"/>
      <c r="P71" s="208"/>
      <c r="Q71" s="218"/>
      <c r="R71" s="219"/>
      <c r="S71" s="214" t="s">
        <v>136</v>
      </c>
      <c r="T71" s="220">
        <v>0.2</v>
      </c>
      <c r="U71" s="214"/>
      <c r="V71" s="215"/>
      <c r="W71" s="220"/>
      <c r="X71" s="221"/>
      <c r="Y71" s="217"/>
      <c r="Z71" s="213"/>
      <c r="AA71" s="88"/>
      <c r="AB71" s="89"/>
      <c r="AC71" s="89"/>
      <c r="AD71" s="90"/>
      <c r="AE71" s="88"/>
      <c r="AF71" s="210"/>
      <c r="AG71" s="210"/>
      <c r="AH71" s="210"/>
      <c r="AI71" s="210"/>
      <c r="AJ71" s="210"/>
      <c r="AK71" s="210"/>
      <c r="AL71" s="210"/>
      <c r="AM71" s="210"/>
      <c r="AN71" s="210"/>
      <c r="AO71" s="89"/>
      <c r="AP71" s="89"/>
      <c r="AQ71" s="89"/>
      <c r="AR71" s="89"/>
      <c r="AS71" s="89"/>
      <c r="AT71" s="89" t="s">
        <v>60</v>
      </c>
      <c r="AU71" s="89" t="s">
        <v>60</v>
      </c>
      <c r="AV71" s="89"/>
      <c r="AW71" s="90" t="s">
        <v>60</v>
      </c>
      <c r="AY71" s="56"/>
      <c r="AZ71" s="57"/>
      <c r="BA71" s="56"/>
      <c r="BB71" s="58"/>
      <c r="BC71" s="58"/>
    </row>
    <row r="72" spans="1:55" s="55" customFormat="1" x14ac:dyDescent="0.25">
      <c r="A72" s="241" t="s">
        <v>600</v>
      </c>
      <c r="B72" s="111" t="s">
        <v>636</v>
      </c>
      <c r="C72" s="112" t="s">
        <v>443</v>
      </c>
      <c r="D72" s="113"/>
      <c r="E72" s="113" t="s">
        <v>382</v>
      </c>
      <c r="F72" s="200" t="s">
        <v>52</v>
      </c>
      <c r="G72" s="113">
        <v>6</v>
      </c>
      <c r="H72" s="113">
        <v>2</v>
      </c>
      <c r="I72" s="114" t="s">
        <v>662</v>
      </c>
      <c r="J72" s="115">
        <v>0.25</v>
      </c>
      <c r="K72" s="114" t="s">
        <v>129</v>
      </c>
      <c r="L72" s="116" t="s">
        <v>131</v>
      </c>
      <c r="M72" s="115">
        <v>0.5</v>
      </c>
      <c r="N72" s="197"/>
      <c r="O72" s="197"/>
      <c r="P72" s="198" t="s">
        <v>60</v>
      </c>
      <c r="Q72" s="117"/>
      <c r="R72" s="118"/>
      <c r="S72" s="114" t="s">
        <v>136</v>
      </c>
      <c r="T72" s="119">
        <v>0.25</v>
      </c>
      <c r="U72" s="114" t="s">
        <v>129</v>
      </c>
      <c r="V72" s="116" t="s">
        <v>131</v>
      </c>
      <c r="W72" s="115">
        <v>0.5</v>
      </c>
      <c r="X72" s="199"/>
      <c r="Y72" s="197"/>
      <c r="Z72" s="200" t="s">
        <v>60</v>
      </c>
      <c r="AA72" s="120">
        <v>18</v>
      </c>
      <c r="AB72" s="122"/>
      <c r="AC72" s="122">
        <v>15</v>
      </c>
      <c r="AD72" s="200">
        <v>27</v>
      </c>
      <c r="AE72" s="120"/>
      <c r="AF72" s="201"/>
      <c r="AG72" s="201"/>
      <c r="AH72" s="201"/>
      <c r="AI72" s="201"/>
      <c r="AJ72" s="201"/>
      <c r="AK72" s="201"/>
      <c r="AL72" s="201"/>
      <c r="AM72" s="201"/>
      <c r="AN72" s="201"/>
      <c r="AO72" s="122"/>
      <c r="AP72" s="122"/>
      <c r="AQ72" s="122"/>
      <c r="AR72" s="122"/>
      <c r="AS72" s="122"/>
      <c r="AT72" s="122"/>
      <c r="AU72" s="122"/>
      <c r="AV72" s="122"/>
      <c r="AW72" s="121" t="s">
        <v>52</v>
      </c>
      <c r="AY72" s="56">
        <f>SUM(AA72:AD72)</f>
        <v>60</v>
      </c>
      <c r="AZ72" s="57">
        <f>AY72/G72</f>
        <v>10</v>
      </c>
      <c r="BA72" s="56"/>
      <c r="BB72" s="58">
        <f>J72+J73+M72</f>
        <v>1</v>
      </c>
      <c r="BC72" s="58">
        <f>T72+T73+W72</f>
        <v>1</v>
      </c>
    </row>
    <row r="73" spans="1:55" s="55" customFormat="1" x14ac:dyDescent="0.25">
      <c r="A73" s="185"/>
      <c r="B73" s="186"/>
      <c r="C73" s="203"/>
      <c r="D73" s="204"/>
      <c r="E73" s="204"/>
      <c r="F73" s="213"/>
      <c r="G73" s="204"/>
      <c r="H73" s="204"/>
      <c r="I73" s="214" t="s">
        <v>121</v>
      </c>
      <c r="J73" s="216">
        <v>0.25</v>
      </c>
      <c r="K73" s="214"/>
      <c r="L73" s="215"/>
      <c r="M73" s="216"/>
      <c r="N73" s="217"/>
      <c r="O73" s="217"/>
      <c r="P73" s="208"/>
      <c r="Q73" s="218"/>
      <c r="R73" s="219"/>
      <c r="S73" s="214" t="s">
        <v>136</v>
      </c>
      <c r="T73" s="242">
        <v>0.25</v>
      </c>
      <c r="U73" s="214"/>
      <c r="V73" s="215"/>
      <c r="W73" s="216"/>
      <c r="X73" s="221"/>
      <c r="Y73" s="217"/>
      <c r="Z73" s="213"/>
      <c r="AA73" s="88"/>
      <c r="AB73" s="89"/>
      <c r="AC73" s="89"/>
      <c r="AD73" s="90"/>
      <c r="AE73" s="88"/>
      <c r="AF73" s="210"/>
      <c r="AG73" s="210"/>
      <c r="AH73" s="210"/>
      <c r="AI73" s="210"/>
      <c r="AJ73" s="210"/>
      <c r="AK73" s="210"/>
      <c r="AL73" s="210"/>
      <c r="AM73" s="210"/>
      <c r="AN73" s="210"/>
      <c r="AO73" s="89"/>
      <c r="AP73" s="89"/>
      <c r="AQ73" s="89"/>
      <c r="AR73" s="89"/>
      <c r="AS73" s="89"/>
      <c r="AT73" s="89"/>
      <c r="AU73" s="89"/>
      <c r="AV73" s="89"/>
      <c r="AW73" s="90" t="s">
        <v>52</v>
      </c>
      <c r="AY73" s="56"/>
      <c r="AZ73" s="57"/>
      <c r="BA73" s="56"/>
      <c r="BB73" s="58"/>
      <c r="BC73" s="58"/>
    </row>
    <row r="74" spans="1:55" s="55" customFormat="1" ht="15" x14ac:dyDescent="0.25">
      <c r="A74" s="241" t="s">
        <v>601</v>
      </c>
      <c r="B74" s="276"/>
      <c r="C74" s="112" t="s">
        <v>444</v>
      </c>
      <c r="D74" s="113"/>
      <c r="E74" s="113" t="s">
        <v>383</v>
      </c>
      <c r="F74" s="200" t="s">
        <v>52</v>
      </c>
      <c r="G74" s="113">
        <v>3</v>
      </c>
      <c r="H74" s="113">
        <v>1</v>
      </c>
      <c r="I74" s="114" t="s">
        <v>22</v>
      </c>
      <c r="J74" s="115">
        <v>0.4</v>
      </c>
      <c r="K74" s="114" t="s">
        <v>129</v>
      </c>
      <c r="L74" s="116" t="s">
        <v>131</v>
      </c>
      <c r="M74" s="115">
        <v>0.4</v>
      </c>
      <c r="N74" s="197"/>
      <c r="O74" s="197"/>
      <c r="P74" s="198" t="s">
        <v>60</v>
      </c>
      <c r="Q74" s="117"/>
      <c r="R74" s="118"/>
      <c r="S74" s="114" t="s">
        <v>136</v>
      </c>
      <c r="T74" s="131">
        <v>0.4</v>
      </c>
      <c r="U74" s="114" t="s">
        <v>129</v>
      </c>
      <c r="V74" s="116" t="s">
        <v>131</v>
      </c>
      <c r="W74" s="119">
        <v>0.4</v>
      </c>
      <c r="X74" s="199"/>
      <c r="Y74" s="197"/>
      <c r="Z74" s="200" t="s">
        <v>60</v>
      </c>
      <c r="AA74" s="120">
        <v>15</v>
      </c>
      <c r="AB74" s="122"/>
      <c r="AC74" s="122"/>
      <c r="AD74" s="121">
        <v>15</v>
      </c>
      <c r="AE74" s="120"/>
      <c r="AF74" s="201"/>
      <c r="AG74" s="201"/>
      <c r="AH74" s="201"/>
      <c r="AI74" s="201"/>
      <c r="AJ74" s="201"/>
      <c r="AK74" s="201"/>
      <c r="AL74" s="201"/>
      <c r="AM74" s="201"/>
      <c r="AN74" s="201"/>
      <c r="AO74" s="122"/>
      <c r="AP74" s="122"/>
      <c r="AQ74" s="122"/>
      <c r="AR74" s="122"/>
      <c r="AS74" s="122"/>
      <c r="AT74" s="122"/>
      <c r="AU74" s="122"/>
      <c r="AV74" s="122"/>
      <c r="AW74" s="121" t="s">
        <v>52</v>
      </c>
      <c r="AY74" s="56">
        <f>SUM(AA74:AD74)</f>
        <v>30</v>
      </c>
      <c r="AZ74" s="57">
        <f>AY74/G74</f>
        <v>10</v>
      </c>
      <c r="BA74" s="56"/>
      <c r="BB74" s="58">
        <f>J74+J75+M74</f>
        <v>1</v>
      </c>
      <c r="BC74" s="58">
        <f>T74+T75+W74</f>
        <v>1</v>
      </c>
    </row>
    <row r="75" spans="1:55" s="55" customFormat="1" x14ac:dyDescent="0.25">
      <c r="A75" s="185"/>
      <c r="B75" s="186"/>
      <c r="C75" s="224"/>
      <c r="D75" s="35"/>
      <c r="E75" s="35"/>
      <c r="F75" s="49"/>
      <c r="G75" s="35"/>
      <c r="H75" s="35"/>
      <c r="I75" s="38" t="s">
        <v>121</v>
      </c>
      <c r="J75" s="206">
        <v>0.2</v>
      </c>
      <c r="K75" s="38"/>
      <c r="L75" s="205"/>
      <c r="M75" s="206"/>
      <c r="N75" s="48"/>
      <c r="O75" s="48"/>
      <c r="P75" s="43"/>
      <c r="Q75" s="225"/>
      <c r="R75" s="226"/>
      <c r="S75" s="38" t="s">
        <v>136</v>
      </c>
      <c r="T75" s="227">
        <v>0.2</v>
      </c>
      <c r="U75" s="38"/>
      <c r="V75" s="205"/>
      <c r="W75" s="46"/>
      <c r="X75" s="47"/>
      <c r="Y75" s="48"/>
      <c r="Z75" s="49"/>
      <c r="AA75" s="54"/>
      <c r="AB75" s="52"/>
      <c r="AC75" s="52"/>
      <c r="AD75" s="53"/>
      <c r="AE75" s="54"/>
      <c r="AF75" s="184"/>
      <c r="AG75" s="184"/>
      <c r="AH75" s="184"/>
      <c r="AI75" s="184"/>
      <c r="AJ75" s="184"/>
      <c r="AK75" s="184"/>
      <c r="AL75" s="184"/>
      <c r="AM75" s="184"/>
      <c r="AN75" s="184"/>
      <c r="AO75" s="52"/>
      <c r="AP75" s="52"/>
      <c r="AQ75" s="52"/>
      <c r="AR75" s="52"/>
      <c r="AS75" s="52"/>
      <c r="AT75" s="52"/>
      <c r="AU75" s="52"/>
      <c r="AV75" s="52"/>
      <c r="AW75" s="53" t="s">
        <v>52</v>
      </c>
      <c r="AY75" s="56"/>
      <c r="AZ75" s="57"/>
      <c r="BA75" s="56"/>
      <c r="BB75" s="58"/>
      <c r="BC75" s="58"/>
    </row>
    <row r="76" spans="1:55" s="55" customFormat="1" ht="15" x14ac:dyDescent="0.25">
      <c r="A76" s="241" t="s">
        <v>599</v>
      </c>
      <c r="B76" s="276"/>
      <c r="C76" s="112" t="s">
        <v>445</v>
      </c>
      <c r="D76" s="113"/>
      <c r="E76" s="113" t="s">
        <v>384</v>
      </c>
      <c r="F76" s="200" t="s">
        <v>52</v>
      </c>
      <c r="G76" s="113">
        <v>6</v>
      </c>
      <c r="H76" s="113">
        <v>2</v>
      </c>
      <c r="I76" s="114" t="s">
        <v>479</v>
      </c>
      <c r="J76" s="115">
        <v>0.4</v>
      </c>
      <c r="K76" s="114" t="s">
        <v>129</v>
      </c>
      <c r="L76" s="116" t="s">
        <v>131</v>
      </c>
      <c r="M76" s="115">
        <v>0.4</v>
      </c>
      <c r="N76" s="197"/>
      <c r="O76" s="197"/>
      <c r="P76" s="198" t="s">
        <v>60</v>
      </c>
      <c r="Q76" s="117"/>
      <c r="R76" s="118"/>
      <c r="S76" s="114" t="s">
        <v>136</v>
      </c>
      <c r="T76" s="131">
        <v>0.4</v>
      </c>
      <c r="U76" s="114" t="s">
        <v>129</v>
      </c>
      <c r="V76" s="116" t="s">
        <v>131</v>
      </c>
      <c r="W76" s="119">
        <v>0.4</v>
      </c>
      <c r="X76" s="199"/>
      <c r="Y76" s="197"/>
      <c r="Z76" s="200" t="s">
        <v>60</v>
      </c>
      <c r="AA76" s="120">
        <v>18</v>
      </c>
      <c r="AB76" s="122"/>
      <c r="AC76" s="122">
        <v>36</v>
      </c>
      <c r="AD76" s="121"/>
      <c r="AE76" s="120"/>
      <c r="AF76" s="201"/>
      <c r="AG76" s="201"/>
      <c r="AH76" s="201"/>
      <c r="AI76" s="201"/>
      <c r="AJ76" s="201"/>
      <c r="AK76" s="201"/>
      <c r="AL76" s="201"/>
      <c r="AM76" s="201"/>
      <c r="AN76" s="201"/>
      <c r="AO76" s="122"/>
      <c r="AP76" s="122"/>
      <c r="AQ76" s="122"/>
      <c r="AR76" s="122"/>
      <c r="AS76" s="122"/>
      <c r="AT76" s="122"/>
      <c r="AU76" s="122"/>
      <c r="AV76" s="122" t="s">
        <v>52</v>
      </c>
      <c r="AW76" s="121"/>
      <c r="AY76" s="56">
        <f>SUM(AA76:AD76)</f>
        <v>54</v>
      </c>
      <c r="AZ76" s="57">
        <f>AY76/G76</f>
        <v>9</v>
      </c>
      <c r="BA76" s="56"/>
      <c r="BB76" s="58">
        <f>J76+J77+M76</f>
        <v>1</v>
      </c>
      <c r="BC76" s="58">
        <f>T76+T77+W76</f>
        <v>1</v>
      </c>
    </row>
    <row r="77" spans="1:55" s="55" customFormat="1" x14ac:dyDescent="0.25">
      <c r="A77" s="185"/>
      <c r="B77" s="202"/>
      <c r="C77" s="203"/>
      <c r="D77" s="204"/>
      <c r="E77" s="204"/>
      <c r="F77" s="213"/>
      <c r="G77" s="204"/>
      <c r="H77" s="204"/>
      <c r="I77" s="214" t="s">
        <v>121</v>
      </c>
      <c r="J77" s="216">
        <v>0.2</v>
      </c>
      <c r="K77" s="214"/>
      <c r="L77" s="215"/>
      <c r="M77" s="216"/>
      <c r="N77" s="217"/>
      <c r="O77" s="217"/>
      <c r="P77" s="208"/>
      <c r="Q77" s="218"/>
      <c r="R77" s="219"/>
      <c r="S77" s="214" t="s">
        <v>136</v>
      </c>
      <c r="T77" s="242">
        <v>0.2</v>
      </c>
      <c r="U77" s="214"/>
      <c r="V77" s="215"/>
      <c r="W77" s="220"/>
      <c r="X77" s="221"/>
      <c r="Y77" s="217"/>
      <c r="Z77" s="213"/>
      <c r="AA77" s="88"/>
      <c r="AB77" s="89"/>
      <c r="AC77" s="89"/>
      <c r="AD77" s="90"/>
      <c r="AE77" s="88"/>
      <c r="AF77" s="210"/>
      <c r="AG77" s="210"/>
      <c r="AH77" s="210"/>
      <c r="AI77" s="210"/>
      <c r="AJ77" s="210"/>
      <c r="AK77" s="210"/>
      <c r="AL77" s="210"/>
      <c r="AM77" s="210"/>
      <c r="AN77" s="210"/>
      <c r="AO77" s="89"/>
      <c r="AP77" s="89"/>
      <c r="AQ77" s="89"/>
      <c r="AR77" s="89"/>
      <c r="AS77" s="89"/>
      <c r="AT77" s="89"/>
      <c r="AU77" s="89"/>
      <c r="AV77" s="89" t="s">
        <v>52</v>
      </c>
      <c r="AW77" s="90"/>
      <c r="AY77" s="56"/>
      <c r="AZ77" s="57"/>
      <c r="BA77" s="56"/>
      <c r="BB77" s="58"/>
      <c r="BC77" s="58"/>
    </row>
    <row r="78" spans="1:55" s="55" customFormat="1" x14ac:dyDescent="0.25">
      <c r="A78" s="241" t="s">
        <v>492</v>
      </c>
      <c r="B78" s="111" t="s">
        <v>636</v>
      </c>
      <c r="C78" s="112" t="s">
        <v>446</v>
      </c>
      <c r="D78" s="113" t="s">
        <v>60</v>
      </c>
      <c r="E78" s="113" t="s">
        <v>385</v>
      </c>
      <c r="F78" s="200" t="s">
        <v>52</v>
      </c>
      <c r="G78" s="113">
        <v>3</v>
      </c>
      <c r="H78" s="113">
        <v>1</v>
      </c>
      <c r="I78" s="314" t="s">
        <v>12</v>
      </c>
      <c r="J78" s="315">
        <v>0.4</v>
      </c>
      <c r="K78" s="316"/>
      <c r="L78" s="317"/>
      <c r="M78" s="318"/>
      <c r="N78" s="319"/>
      <c r="O78" s="319"/>
      <c r="P78" s="320"/>
      <c r="Q78" s="117" t="s">
        <v>9</v>
      </c>
      <c r="R78" s="321"/>
      <c r="S78" s="314" t="s">
        <v>9</v>
      </c>
      <c r="T78" s="322"/>
      <c r="U78" s="316" t="s">
        <v>129</v>
      </c>
      <c r="V78" s="317" t="s">
        <v>131</v>
      </c>
      <c r="W78" s="323">
        <v>0.4</v>
      </c>
      <c r="X78" s="199"/>
      <c r="Y78" s="197"/>
      <c r="Z78" s="200" t="s">
        <v>60</v>
      </c>
      <c r="AA78" s="120"/>
      <c r="AB78" s="122">
        <v>15</v>
      </c>
      <c r="AC78" s="122"/>
      <c r="AD78" s="121">
        <v>15</v>
      </c>
      <c r="AE78" s="120"/>
      <c r="AF78" s="201"/>
      <c r="AG78" s="201"/>
      <c r="AH78" s="201"/>
      <c r="AI78" s="201"/>
      <c r="AJ78" s="201"/>
      <c r="AK78" s="201"/>
      <c r="AL78" s="201"/>
      <c r="AM78" s="201"/>
      <c r="AN78" s="201"/>
      <c r="AO78" s="122"/>
      <c r="AP78" s="122"/>
      <c r="AQ78" s="122"/>
      <c r="AR78" s="122"/>
      <c r="AS78" s="122"/>
      <c r="AT78" s="122"/>
      <c r="AU78" s="122" t="s">
        <v>52</v>
      </c>
      <c r="AV78" s="122" t="s">
        <v>52</v>
      </c>
      <c r="AW78" s="121"/>
      <c r="AY78" s="56">
        <f>SUM(AA78:AD78)</f>
        <v>30</v>
      </c>
      <c r="AZ78" s="57">
        <f>AY78/G78</f>
        <v>10</v>
      </c>
      <c r="BA78" s="56"/>
      <c r="BB78" s="58">
        <f>J78+J79+J80+M78</f>
        <v>1</v>
      </c>
      <c r="BC78" s="58">
        <f>T78+T79+T80+W78</f>
        <v>1</v>
      </c>
    </row>
    <row r="79" spans="1:55" s="55" customFormat="1" ht="15" x14ac:dyDescent="0.25">
      <c r="A79" s="245"/>
      <c r="B79" s="246"/>
      <c r="C79" s="224"/>
      <c r="D79" s="35"/>
      <c r="E79" s="35"/>
      <c r="F79" s="49"/>
      <c r="G79" s="35"/>
      <c r="H79" s="35"/>
      <c r="I79" s="324" t="s">
        <v>632</v>
      </c>
      <c r="J79" s="325">
        <v>0.5</v>
      </c>
      <c r="K79" s="326"/>
      <c r="L79" s="327"/>
      <c r="M79" s="175"/>
      <c r="N79" s="328"/>
      <c r="O79" s="328"/>
      <c r="P79" s="329"/>
      <c r="Q79" s="330"/>
      <c r="R79" s="331"/>
      <c r="S79" s="324" t="s">
        <v>136</v>
      </c>
      <c r="T79" s="332">
        <v>0.5</v>
      </c>
      <c r="U79" s="326"/>
      <c r="V79" s="327"/>
      <c r="W79" s="333"/>
      <c r="X79" s="47"/>
      <c r="Y79" s="48"/>
      <c r="Z79" s="49"/>
      <c r="AA79" s="54"/>
      <c r="AB79" s="52"/>
      <c r="AC79" s="52"/>
      <c r="AD79" s="53"/>
      <c r="AE79" s="54"/>
      <c r="AF79" s="184"/>
      <c r="AG79" s="184"/>
      <c r="AH79" s="184"/>
      <c r="AI79" s="184"/>
      <c r="AJ79" s="184"/>
      <c r="AK79" s="184"/>
      <c r="AL79" s="184"/>
      <c r="AM79" s="184"/>
      <c r="AN79" s="184"/>
      <c r="AO79" s="52"/>
      <c r="AP79" s="52"/>
      <c r="AQ79" s="52"/>
      <c r="AR79" s="52"/>
      <c r="AS79" s="52"/>
      <c r="AT79" s="52"/>
      <c r="AU79" s="52" t="s">
        <v>52</v>
      </c>
      <c r="AV79" s="52" t="s">
        <v>52</v>
      </c>
      <c r="AW79" s="53"/>
      <c r="AY79" s="56"/>
      <c r="AZ79" s="57"/>
      <c r="BA79" s="56"/>
      <c r="BB79" s="58"/>
      <c r="BC79" s="58"/>
    </row>
    <row r="80" spans="1:55" s="55" customFormat="1" ht="15" x14ac:dyDescent="0.25">
      <c r="A80" s="280"/>
      <c r="B80" s="240"/>
      <c r="C80" s="203"/>
      <c r="D80" s="204"/>
      <c r="E80" s="204"/>
      <c r="F80" s="213"/>
      <c r="G80" s="204"/>
      <c r="H80" s="204"/>
      <c r="I80" s="334" t="s">
        <v>633</v>
      </c>
      <c r="J80" s="335">
        <v>0.1</v>
      </c>
      <c r="K80" s="336"/>
      <c r="L80" s="337"/>
      <c r="M80" s="338"/>
      <c r="N80" s="339"/>
      <c r="O80" s="339"/>
      <c r="P80" s="340"/>
      <c r="Q80" s="341"/>
      <c r="R80" s="342"/>
      <c r="S80" s="334" t="s">
        <v>136</v>
      </c>
      <c r="T80" s="343">
        <v>0.1</v>
      </c>
      <c r="U80" s="336"/>
      <c r="V80" s="337"/>
      <c r="W80" s="344"/>
      <c r="X80" s="221"/>
      <c r="Y80" s="217"/>
      <c r="Z80" s="213"/>
      <c r="AA80" s="88"/>
      <c r="AB80" s="89"/>
      <c r="AC80" s="89"/>
      <c r="AD80" s="90"/>
      <c r="AE80" s="88"/>
      <c r="AF80" s="210"/>
      <c r="AG80" s="210"/>
      <c r="AH80" s="210"/>
      <c r="AI80" s="210"/>
      <c r="AJ80" s="210"/>
      <c r="AK80" s="210"/>
      <c r="AL80" s="210"/>
      <c r="AM80" s="210"/>
      <c r="AN80" s="210"/>
      <c r="AO80" s="89"/>
      <c r="AP80" s="89"/>
      <c r="AQ80" s="89"/>
      <c r="AR80" s="89"/>
      <c r="AS80" s="89"/>
      <c r="AT80" s="89"/>
      <c r="AU80" s="89" t="s">
        <v>52</v>
      </c>
      <c r="AV80" s="89" t="s">
        <v>52</v>
      </c>
      <c r="AW80" s="90"/>
      <c r="AY80" s="56"/>
      <c r="AZ80" s="57"/>
      <c r="BA80" s="56"/>
      <c r="BB80" s="58"/>
      <c r="BC80" s="58"/>
    </row>
    <row r="81" spans="1:55" s="55" customFormat="1" ht="15" x14ac:dyDescent="0.25">
      <c r="A81" s="241" t="s">
        <v>539</v>
      </c>
      <c r="B81" s="276"/>
      <c r="C81" s="112" t="s">
        <v>447</v>
      </c>
      <c r="D81" s="113" t="s">
        <v>60</v>
      </c>
      <c r="E81" s="113" t="s">
        <v>386</v>
      </c>
      <c r="F81" s="200" t="s">
        <v>52</v>
      </c>
      <c r="G81" s="113">
        <v>6</v>
      </c>
      <c r="H81" s="113">
        <v>2</v>
      </c>
      <c r="I81" s="114" t="s">
        <v>121</v>
      </c>
      <c r="J81" s="115">
        <v>0.25</v>
      </c>
      <c r="K81" s="114" t="s">
        <v>129</v>
      </c>
      <c r="L81" s="116" t="s">
        <v>131</v>
      </c>
      <c r="M81" s="115">
        <v>0.5</v>
      </c>
      <c r="N81" s="197">
        <v>0</v>
      </c>
      <c r="O81" s="197">
        <v>1</v>
      </c>
      <c r="P81" s="198"/>
      <c r="Q81" s="117"/>
      <c r="R81" s="118"/>
      <c r="S81" s="114" t="s">
        <v>136</v>
      </c>
      <c r="T81" s="131">
        <v>0.25</v>
      </c>
      <c r="U81" s="114" t="s">
        <v>129</v>
      </c>
      <c r="V81" s="116" t="s">
        <v>131</v>
      </c>
      <c r="W81" s="119">
        <v>0.5</v>
      </c>
      <c r="X81" s="199">
        <v>0</v>
      </c>
      <c r="Y81" s="197">
        <v>1</v>
      </c>
      <c r="Z81" s="200"/>
      <c r="AA81" s="120">
        <v>24</v>
      </c>
      <c r="AB81" s="122"/>
      <c r="AC81" s="122">
        <v>36</v>
      </c>
      <c r="AD81" s="121"/>
      <c r="AE81" s="120"/>
      <c r="AF81" s="201"/>
      <c r="AG81" s="201"/>
      <c r="AH81" s="201"/>
      <c r="AI81" s="201"/>
      <c r="AJ81" s="201"/>
      <c r="AK81" s="201"/>
      <c r="AL81" s="201"/>
      <c r="AM81" s="201"/>
      <c r="AN81" s="201"/>
      <c r="AO81" s="122"/>
      <c r="AP81" s="122"/>
      <c r="AQ81" s="122"/>
      <c r="AR81" s="122"/>
      <c r="AS81" s="122"/>
      <c r="AT81" s="122" t="s">
        <v>52</v>
      </c>
      <c r="AU81" s="122" t="s">
        <v>52</v>
      </c>
      <c r="AV81" s="122"/>
      <c r="AW81" s="121"/>
      <c r="AY81" s="56">
        <f>SUM(AA81:AD81)</f>
        <v>60</v>
      </c>
      <c r="AZ81" s="57">
        <f>AY81/G81</f>
        <v>10</v>
      </c>
      <c r="BA81" s="56"/>
      <c r="BB81" s="58">
        <f>J81+J82+M81</f>
        <v>1</v>
      </c>
      <c r="BC81" s="58">
        <f>T81+T82+W81</f>
        <v>1</v>
      </c>
    </row>
    <row r="82" spans="1:55" s="55" customFormat="1" x14ac:dyDescent="0.25">
      <c r="A82" s="185"/>
      <c r="B82" s="202"/>
      <c r="C82" s="203"/>
      <c r="D82" s="204"/>
      <c r="E82" s="204"/>
      <c r="F82" s="213"/>
      <c r="G82" s="204"/>
      <c r="H82" s="204"/>
      <c r="I82" s="214" t="s">
        <v>121</v>
      </c>
      <c r="J82" s="216">
        <v>0.25</v>
      </c>
      <c r="K82" s="214"/>
      <c r="L82" s="215"/>
      <c r="M82" s="216"/>
      <c r="N82" s="217">
        <v>0</v>
      </c>
      <c r="O82" s="217"/>
      <c r="P82" s="208"/>
      <c r="Q82" s="218"/>
      <c r="R82" s="219"/>
      <c r="S82" s="214" t="s">
        <v>136</v>
      </c>
      <c r="T82" s="242">
        <v>0.25</v>
      </c>
      <c r="U82" s="214"/>
      <c r="V82" s="215"/>
      <c r="W82" s="220"/>
      <c r="X82" s="221">
        <v>0</v>
      </c>
      <c r="Y82" s="217"/>
      <c r="Z82" s="213"/>
      <c r="AA82" s="88"/>
      <c r="AB82" s="89"/>
      <c r="AC82" s="89"/>
      <c r="AD82" s="90"/>
      <c r="AE82" s="88"/>
      <c r="AF82" s="210"/>
      <c r="AG82" s="210"/>
      <c r="AH82" s="210"/>
      <c r="AI82" s="210"/>
      <c r="AJ82" s="210"/>
      <c r="AK82" s="210"/>
      <c r="AL82" s="210"/>
      <c r="AM82" s="210"/>
      <c r="AN82" s="210"/>
      <c r="AO82" s="89"/>
      <c r="AP82" s="89"/>
      <c r="AQ82" s="89"/>
      <c r="AR82" s="89"/>
      <c r="AS82" s="89"/>
      <c r="AT82" s="89" t="s">
        <v>52</v>
      </c>
      <c r="AU82" s="89" t="s">
        <v>52</v>
      </c>
      <c r="AV82" s="89"/>
      <c r="AW82" s="90"/>
      <c r="AY82" s="56"/>
      <c r="AZ82" s="57"/>
      <c r="BA82" s="56"/>
      <c r="BB82" s="58"/>
      <c r="BC82" s="58"/>
    </row>
    <row r="83" spans="1:55" s="55" customFormat="1" x14ac:dyDescent="0.25">
      <c r="A83" s="241" t="s">
        <v>602</v>
      </c>
      <c r="B83" s="111" t="s">
        <v>636</v>
      </c>
      <c r="C83" s="112" t="s">
        <v>448</v>
      </c>
      <c r="D83" s="113" t="s">
        <v>60</v>
      </c>
      <c r="E83" s="113" t="s">
        <v>387</v>
      </c>
      <c r="F83" s="200" t="s">
        <v>52</v>
      </c>
      <c r="G83" s="113">
        <v>6</v>
      </c>
      <c r="H83" s="113">
        <v>2</v>
      </c>
      <c r="I83" s="114" t="s">
        <v>121</v>
      </c>
      <c r="J83" s="115">
        <v>0.25</v>
      </c>
      <c r="K83" s="114" t="s">
        <v>129</v>
      </c>
      <c r="L83" s="116" t="s">
        <v>131</v>
      </c>
      <c r="M83" s="115">
        <v>0.5</v>
      </c>
      <c r="N83" s="197">
        <v>0</v>
      </c>
      <c r="O83" s="197">
        <v>1</v>
      </c>
      <c r="P83" s="198"/>
      <c r="Q83" s="117"/>
      <c r="R83" s="118"/>
      <c r="S83" s="114" t="s">
        <v>136</v>
      </c>
      <c r="T83" s="131">
        <v>0.25</v>
      </c>
      <c r="U83" s="114" t="s">
        <v>129</v>
      </c>
      <c r="V83" s="116" t="s">
        <v>131</v>
      </c>
      <c r="W83" s="119">
        <v>0.5</v>
      </c>
      <c r="X83" s="199">
        <v>0</v>
      </c>
      <c r="Y83" s="197">
        <v>1</v>
      </c>
      <c r="Z83" s="200"/>
      <c r="AA83" s="120">
        <v>24</v>
      </c>
      <c r="AB83" s="122"/>
      <c r="AC83" s="122">
        <v>36</v>
      </c>
      <c r="AD83" s="121"/>
      <c r="AE83" s="120"/>
      <c r="AF83" s="201"/>
      <c r="AG83" s="201"/>
      <c r="AH83" s="201"/>
      <c r="AI83" s="201"/>
      <c r="AJ83" s="201"/>
      <c r="AK83" s="201"/>
      <c r="AL83" s="201"/>
      <c r="AM83" s="201"/>
      <c r="AN83" s="201"/>
      <c r="AO83" s="122"/>
      <c r="AP83" s="122"/>
      <c r="AQ83" s="122"/>
      <c r="AR83" s="122"/>
      <c r="AS83" s="122"/>
      <c r="AT83" s="122" t="s">
        <v>52</v>
      </c>
      <c r="AU83" s="122" t="s">
        <v>52</v>
      </c>
      <c r="AV83" s="122"/>
      <c r="AW83" s="121"/>
      <c r="AY83" s="56">
        <f>SUM(AA83:AD83)</f>
        <v>60</v>
      </c>
      <c r="AZ83" s="57">
        <f>AY83/G83</f>
        <v>10</v>
      </c>
      <c r="BA83" s="56"/>
      <c r="BB83" s="58">
        <f>J83+J84+M83</f>
        <v>1</v>
      </c>
      <c r="BC83" s="58">
        <f>T83+T84+W83</f>
        <v>1</v>
      </c>
    </row>
    <row r="84" spans="1:55" s="55" customFormat="1" x14ac:dyDescent="0.25">
      <c r="A84" s="185"/>
      <c r="B84" s="186"/>
      <c r="C84" s="224"/>
      <c r="D84" s="35"/>
      <c r="E84" s="35"/>
      <c r="F84" s="49"/>
      <c r="G84" s="35"/>
      <c r="H84" s="35"/>
      <c r="I84" s="38" t="s">
        <v>121</v>
      </c>
      <c r="J84" s="206">
        <v>0.25</v>
      </c>
      <c r="K84" s="38"/>
      <c r="L84" s="205"/>
      <c r="M84" s="206"/>
      <c r="N84" s="48">
        <v>0</v>
      </c>
      <c r="O84" s="48"/>
      <c r="P84" s="43"/>
      <c r="Q84" s="225"/>
      <c r="R84" s="226"/>
      <c r="S84" s="38" t="s">
        <v>136</v>
      </c>
      <c r="T84" s="227">
        <v>0.25</v>
      </c>
      <c r="U84" s="38"/>
      <c r="V84" s="205"/>
      <c r="W84" s="46"/>
      <c r="X84" s="47">
        <v>0</v>
      </c>
      <c r="Y84" s="48"/>
      <c r="Z84" s="49"/>
      <c r="AA84" s="54"/>
      <c r="AB84" s="52"/>
      <c r="AC84" s="52"/>
      <c r="AD84" s="53"/>
      <c r="AE84" s="54"/>
      <c r="AF84" s="184"/>
      <c r="AG84" s="184"/>
      <c r="AH84" s="184"/>
      <c r="AI84" s="184"/>
      <c r="AJ84" s="184"/>
      <c r="AK84" s="184"/>
      <c r="AL84" s="184"/>
      <c r="AM84" s="184"/>
      <c r="AN84" s="184"/>
      <c r="AO84" s="52"/>
      <c r="AP84" s="52"/>
      <c r="AQ84" s="52"/>
      <c r="AR84" s="52"/>
      <c r="AS84" s="52"/>
      <c r="AT84" s="52" t="s">
        <v>52</v>
      </c>
      <c r="AU84" s="52" t="s">
        <v>52</v>
      </c>
      <c r="AV84" s="52"/>
      <c r="AW84" s="53"/>
      <c r="AY84" s="56"/>
      <c r="AZ84" s="57"/>
      <c r="BA84" s="56"/>
      <c r="BB84" s="58"/>
      <c r="BC84" s="58"/>
    </row>
    <row r="85" spans="1:55" s="55" customFormat="1" ht="15" x14ac:dyDescent="0.25">
      <c r="A85" s="241" t="s">
        <v>603</v>
      </c>
      <c r="B85" s="276"/>
      <c r="C85" s="112" t="s">
        <v>449</v>
      </c>
      <c r="D85" s="113" t="s">
        <v>60</v>
      </c>
      <c r="E85" s="113" t="s">
        <v>388</v>
      </c>
      <c r="F85" s="200" t="s">
        <v>77</v>
      </c>
      <c r="G85" s="113">
        <v>6</v>
      </c>
      <c r="H85" s="113">
        <v>2</v>
      </c>
      <c r="I85" s="114" t="s">
        <v>121</v>
      </c>
      <c r="J85" s="115">
        <v>0.25</v>
      </c>
      <c r="K85" s="114" t="s">
        <v>129</v>
      </c>
      <c r="L85" s="116" t="s">
        <v>131</v>
      </c>
      <c r="M85" s="115">
        <v>0.5</v>
      </c>
      <c r="N85" s="197">
        <v>0</v>
      </c>
      <c r="O85" s="197">
        <v>1</v>
      </c>
      <c r="P85" s="198"/>
      <c r="Q85" s="117"/>
      <c r="R85" s="118"/>
      <c r="S85" s="114" t="s">
        <v>136</v>
      </c>
      <c r="T85" s="131">
        <v>0.25</v>
      </c>
      <c r="U85" s="114" t="s">
        <v>129</v>
      </c>
      <c r="V85" s="116" t="s">
        <v>131</v>
      </c>
      <c r="W85" s="119">
        <v>0.5</v>
      </c>
      <c r="X85" s="199">
        <v>0</v>
      </c>
      <c r="Y85" s="197">
        <v>1</v>
      </c>
      <c r="Z85" s="200"/>
      <c r="AA85" s="120">
        <v>24</v>
      </c>
      <c r="AB85" s="122"/>
      <c r="AC85" s="122">
        <v>36</v>
      </c>
      <c r="AD85" s="121"/>
      <c r="AE85" s="120"/>
      <c r="AF85" s="201"/>
      <c r="AG85" s="201"/>
      <c r="AH85" s="201"/>
      <c r="AI85" s="201"/>
      <c r="AJ85" s="201"/>
      <c r="AK85" s="201"/>
      <c r="AL85" s="201" t="s">
        <v>60</v>
      </c>
      <c r="AM85" s="201"/>
      <c r="AN85" s="201"/>
      <c r="AO85" s="122"/>
      <c r="AP85" s="122"/>
      <c r="AQ85" s="122"/>
      <c r="AR85" s="122"/>
      <c r="AS85" s="122"/>
      <c r="AT85" s="122" t="s">
        <v>52</v>
      </c>
      <c r="AU85" s="122"/>
      <c r="AV85" s="122"/>
      <c r="AW85" s="121"/>
      <c r="AY85" s="56">
        <f>SUM(AA85:AD85)</f>
        <v>60</v>
      </c>
      <c r="AZ85" s="57">
        <f>AY85/G85</f>
        <v>10</v>
      </c>
      <c r="BA85" s="56"/>
      <c r="BB85" s="58">
        <f>J85+J86+M85</f>
        <v>1</v>
      </c>
      <c r="BC85" s="58">
        <f>T85+T86+W85</f>
        <v>1</v>
      </c>
    </row>
    <row r="86" spans="1:55" s="55" customFormat="1" x14ac:dyDescent="0.25">
      <c r="A86" s="223"/>
      <c r="B86" s="202"/>
      <c r="C86" s="203"/>
      <c r="D86" s="204"/>
      <c r="E86" s="204"/>
      <c r="F86" s="213"/>
      <c r="G86" s="204"/>
      <c r="H86" s="204"/>
      <c r="I86" s="214" t="s">
        <v>121</v>
      </c>
      <c r="J86" s="216">
        <v>0.25</v>
      </c>
      <c r="K86" s="214"/>
      <c r="L86" s="215"/>
      <c r="M86" s="216"/>
      <c r="N86" s="217">
        <v>0</v>
      </c>
      <c r="O86" s="217"/>
      <c r="P86" s="208"/>
      <c r="Q86" s="218"/>
      <c r="R86" s="219"/>
      <c r="S86" s="214" t="s">
        <v>136</v>
      </c>
      <c r="T86" s="242">
        <v>0.25</v>
      </c>
      <c r="U86" s="214"/>
      <c r="V86" s="215"/>
      <c r="W86" s="220"/>
      <c r="X86" s="221">
        <v>0</v>
      </c>
      <c r="Y86" s="217"/>
      <c r="Z86" s="213"/>
      <c r="AA86" s="88"/>
      <c r="AB86" s="89"/>
      <c r="AC86" s="89"/>
      <c r="AD86" s="90"/>
      <c r="AE86" s="88"/>
      <c r="AF86" s="210"/>
      <c r="AG86" s="210"/>
      <c r="AH86" s="210"/>
      <c r="AI86" s="210"/>
      <c r="AJ86" s="210"/>
      <c r="AK86" s="210"/>
      <c r="AL86" s="210" t="s">
        <v>60</v>
      </c>
      <c r="AM86" s="210"/>
      <c r="AN86" s="210"/>
      <c r="AO86" s="89"/>
      <c r="AP86" s="89"/>
      <c r="AQ86" s="89"/>
      <c r="AR86" s="89"/>
      <c r="AS86" s="89"/>
      <c r="AT86" s="89" t="s">
        <v>52</v>
      </c>
      <c r="AU86" s="89"/>
      <c r="AV86" s="89"/>
      <c r="AW86" s="90"/>
      <c r="AY86" s="56"/>
      <c r="AZ86" s="57"/>
      <c r="BA86" s="56"/>
      <c r="BB86" s="58"/>
      <c r="BC86" s="58"/>
    </row>
    <row r="87" spans="1:55" s="55" customFormat="1" x14ac:dyDescent="0.25">
      <c r="A87" s="282" t="s">
        <v>604</v>
      </c>
      <c r="B87" s="111" t="s">
        <v>636</v>
      </c>
      <c r="C87" s="112" t="s">
        <v>450</v>
      </c>
      <c r="D87" s="113" t="s">
        <v>60</v>
      </c>
      <c r="E87" s="113" t="s">
        <v>389</v>
      </c>
      <c r="F87" s="200" t="s">
        <v>52</v>
      </c>
      <c r="G87" s="113">
        <v>6</v>
      </c>
      <c r="H87" s="113">
        <v>2</v>
      </c>
      <c r="I87" s="114" t="s">
        <v>121</v>
      </c>
      <c r="J87" s="131">
        <v>0.25</v>
      </c>
      <c r="K87" s="114" t="s">
        <v>129</v>
      </c>
      <c r="L87" s="116" t="s">
        <v>131</v>
      </c>
      <c r="M87" s="119">
        <v>0.5</v>
      </c>
      <c r="N87" s="197">
        <v>0</v>
      </c>
      <c r="O87" s="197">
        <v>1</v>
      </c>
      <c r="P87" s="198"/>
      <c r="Q87" s="117"/>
      <c r="R87" s="118"/>
      <c r="S87" s="114" t="s">
        <v>136</v>
      </c>
      <c r="T87" s="131">
        <v>0.25</v>
      </c>
      <c r="U87" s="114" t="s">
        <v>129</v>
      </c>
      <c r="V87" s="116" t="s">
        <v>131</v>
      </c>
      <c r="W87" s="119">
        <v>0.5</v>
      </c>
      <c r="X87" s="199">
        <v>0</v>
      </c>
      <c r="Y87" s="197">
        <v>1</v>
      </c>
      <c r="Z87" s="200"/>
      <c r="AA87" s="120">
        <v>24</v>
      </c>
      <c r="AB87" s="122"/>
      <c r="AC87" s="122">
        <v>36</v>
      </c>
      <c r="AD87" s="121"/>
      <c r="AE87" s="120"/>
      <c r="AF87" s="201"/>
      <c r="AG87" s="201"/>
      <c r="AH87" s="201"/>
      <c r="AI87" s="201"/>
      <c r="AJ87" s="201"/>
      <c r="AK87" s="201" t="s">
        <v>52</v>
      </c>
      <c r="AL87" s="201" t="s">
        <v>52</v>
      </c>
      <c r="AM87" s="201" t="s">
        <v>52</v>
      </c>
      <c r="AN87" s="201" t="s">
        <v>52</v>
      </c>
      <c r="AO87" s="122"/>
      <c r="AP87" s="122"/>
      <c r="AQ87" s="122"/>
      <c r="AR87" s="122"/>
      <c r="AS87" s="122" t="s">
        <v>52</v>
      </c>
      <c r="AT87" s="122"/>
      <c r="AU87" s="122"/>
      <c r="AV87" s="122"/>
      <c r="AW87" s="121"/>
      <c r="AY87" s="56">
        <f>SUM(AA87:AD87)</f>
        <v>60</v>
      </c>
      <c r="AZ87" s="57">
        <f>AY87/G87</f>
        <v>10</v>
      </c>
      <c r="BA87" s="56"/>
      <c r="BB87" s="58">
        <f>J87+J88+M87</f>
        <v>1</v>
      </c>
      <c r="BC87" s="58">
        <f>T87+T88+W87</f>
        <v>1</v>
      </c>
    </row>
    <row r="88" spans="1:55" s="55" customFormat="1" x14ac:dyDescent="0.25">
      <c r="A88" s="185"/>
      <c r="B88" s="202"/>
      <c r="C88" s="224"/>
      <c r="D88" s="35"/>
      <c r="E88" s="35"/>
      <c r="F88" s="49"/>
      <c r="G88" s="35"/>
      <c r="H88" s="35"/>
      <c r="I88" s="38" t="s">
        <v>121</v>
      </c>
      <c r="J88" s="227">
        <v>0.25</v>
      </c>
      <c r="K88" s="38"/>
      <c r="L88" s="205"/>
      <c r="M88" s="206"/>
      <c r="N88" s="48">
        <v>0</v>
      </c>
      <c r="O88" s="48"/>
      <c r="P88" s="43"/>
      <c r="Q88" s="225"/>
      <c r="R88" s="226"/>
      <c r="S88" s="38" t="s">
        <v>136</v>
      </c>
      <c r="T88" s="227">
        <v>0.25</v>
      </c>
      <c r="U88" s="38"/>
      <c r="V88" s="205"/>
      <c r="W88" s="46"/>
      <c r="X88" s="47">
        <v>0</v>
      </c>
      <c r="Y88" s="48"/>
      <c r="Z88" s="49"/>
      <c r="AA88" s="54"/>
      <c r="AB88" s="52"/>
      <c r="AC88" s="52"/>
      <c r="AD88" s="53"/>
      <c r="AE88" s="54"/>
      <c r="AF88" s="184"/>
      <c r="AG88" s="184"/>
      <c r="AH88" s="184"/>
      <c r="AI88" s="184"/>
      <c r="AJ88" s="184"/>
      <c r="AK88" s="184" t="s">
        <v>52</v>
      </c>
      <c r="AL88" s="184" t="s">
        <v>52</v>
      </c>
      <c r="AM88" s="184" t="s">
        <v>52</v>
      </c>
      <c r="AN88" s="184" t="s">
        <v>52</v>
      </c>
      <c r="AO88" s="52"/>
      <c r="AP88" s="52"/>
      <c r="AQ88" s="52"/>
      <c r="AR88" s="52"/>
      <c r="AS88" s="52" t="s">
        <v>52</v>
      </c>
      <c r="AT88" s="52"/>
      <c r="AU88" s="52"/>
      <c r="AV88" s="52"/>
      <c r="AW88" s="53"/>
      <c r="AY88" s="56"/>
      <c r="AZ88" s="57"/>
      <c r="BA88" s="56"/>
      <c r="BB88" s="58"/>
      <c r="BC88" s="58"/>
    </row>
    <row r="89" spans="1:55" s="55" customFormat="1" x14ac:dyDescent="0.25">
      <c r="A89" s="194" t="s">
        <v>535</v>
      </c>
      <c r="B89" s="111" t="s">
        <v>636</v>
      </c>
      <c r="C89" s="112" t="s">
        <v>451</v>
      </c>
      <c r="D89" s="113" t="s">
        <v>60</v>
      </c>
      <c r="E89" s="113" t="s">
        <v>390</v>
      </c>
      <c r="F89" s="200" t="s">
        <v>52</v>
      </c>
      <c r="G89" s="113">
        <v>6</v>
      </c>
      <c r="H89" s="113">
        <v>2</v>
      </c>
      <c r="I89" s="114" t="s">
        <v>669</v>
      </c>
      <c r="J89" s="115">
        <v>0.4</v>
      </c>
      <c r="K89" s="114" t="s">
        <v>129</v>
      </c>
      <c r="L89" s="116" t="s">
        <v>131</v>
      </c>
      <c r="M89" s="115">
        <v>0.4</v>
      </c>
      <c r="N89" s="197">
        <v>0.4</v>
      </c>
      <c r="O89" s="197">
        <v>0.6</v>
      </c>
      <c r="P89" s="198"/>
      <c r="Q89" s="117"/>
      <c r="R89" s="118"/>
      <c r="S89" s="114" t="s">
        <v>136</v>
      </c>
      <c r="T89" s="131">
        <v>0.4</v>
      </c>
      <c r="U89" s="114" t="s">
        <v>129</v>
      </c>
      <c r="V89" s="116" t="s">
        <v>131</v>
      </c>
      <c r="W89" s="119">
        <v>0.4</v>
      </c>
      <c r="X89" s="199">
        <v>0.4</v>
      </c>
      <c r="Y89" s="197">
        <v>0.6</v>
      </c>
      <c r="Z89" s="200"/>
      <c r="AA89" s="120">
        <v>18</v>
      </c>
      <c r="AB89" s="122"/>
      <c r="AC89" s="122">
        <v>18</v>
      </c>
      <c r="AD89" s="121">
        <v>24</v>
      </c>
      <c r="AE89" s="120"/>
      <c r="AF89" s="201"/>
      <c r="AG89" s="201"/>
      <c r="AH89" s="201"/>
      <c r="AI89" s="201"/>
      <c r="AJ89" s="201"/>
      <c r="AK89" s="201"/>
      <c r="AL89" s="201"/>
      <c r="AM89" s="201"/>
      <c r="AN89" s="201"/>
      <c r="AO89" s="122" t="s">
        <v>52</v>
      </c>
      <c r="AP89" s="122" t="s">
        <v>52</v>
      </c>
      <c r="AQ89" s="122" t="s">
        <v>52</v>
      </c>
      <c r="AR89" s="122"/>
      <c r="AS89" s="122"/>
      <c r="AT89" s="122"/>
      <c r="AU89" s="122"/>
      <c r="AV89" s="122"/>
      <c r="AW89" s="121"/>
      <c r="AY89" s="56">
        <f>SUM(AA89:AD89)</f>
        <v>60</v>
      </c>
      <c r="AZ89" s="57">
        <f>AY89/G89</f>
        <v>10</v>
      </c>
      <c r="BA89" s="56"/>
      <c r="BB89" s="58">
        <f>J89+J90+M89</f>
        <v>1</v>
      </c>
      <c r="BC89" s="58">
        <f>T89+T90+W89</f>
        <v>1</v>
      </c>
    </row>
    <row r="90" spans="1:55" s="55" customFormat="1" x14ac:dyDescent="0.25">
      <c r="A90" s="185"/>
      <c r="B90" s="186"/>
      <c r="C90" s="203"/>
      <c r="D90" s="204"/>
      <c r="E90" s="204"/>
      <c r="F90" s="213"/>
      <c r="G90" s="204"/>
      <c r="H90" s="204"/>
      <c r="I90" s="214" t="s">
        <v>121</v>
      </c>
      <c r="J90" s="216">
        <v>0.2</v>
      </c>
      <c r="K90" s="214"/>
      <c r="L90" s="215"/>
      <c r="M90" s="216"/>
      <c r="N90" s="217">
        <v>0</v>
      </c>
      <c r="O90" s="217"/>
      <c r="P90" s="208"/>
      <c r="Q90" s="218"/>
      <c r="R90" s="219"/>
      <c r="S90" s="214" t="s">
        <v>136</v>
      </c>
      <c r="T90" s="242">
        <v>0.2</v>
      </c>
      <c r="U90" s="214"/>
      <c r="V90" s="215"/>
      <c r="W90" s="220"/>
      <c r="X90" s="221">
        <v>0</v>
      </c>
      <c r="Y90" s="217"/>
      <c r="Z90" s="213"/>
      <c r="AA90" s="88"/>
      <c r="AB90" s="89"/>
      <c r="AC90" s="89"/>
      <c r="AD90" s="90"/>
      <c r="AE90" s="88"/>
      <c r="AF90" s="210"/>
      <c r="AG90" s="210"/>
      <c r="AH90" s="210"/>
      <c r="AI90" s="210"/>
      <c r="AJ90" s="210"/>
      <c r="AK90" s="210"/>
      <c r="AL90" s="210"/>
      <c r="AM90" s="210"/>
      <c r="AN90" s="210"/>
      <c r="AO90" s="89" t="s">
        <v>52</v>
      </c>
      <c r="AP90" s="89" t="s">
        <v>52</v>
      </c>
      <c r="AQ90" s="89" t="s">
        <v>52</v>
      </c>
      <c r="AR90" s="89"/>
      <c r="AS90" s="89"/>
      <c r="AT90" s="89"/>
      <c r="AU90" s="89"/>
      <c r="AV90" s="89"/>
      <c r="AW90" s="90"/>
      <c r="AY90" s="56"/>
      <c r="AZ90" s="57"/>
      <c r="BA90" s="56"/>
      <c r="BB90" s="58"/>
      <c r="BC90" s="58"/>
    </row>
    <row r="91" spans="1:55" s="55" customFormat="1" ht="15" x14ac:dyDescent="0.25">
      <c r="A91" s="345" t="s">
        <v>605</v>
      </c>
      <c r="B91" s="200"/>
      <c r="C91" s="112" t="s">
        <v>452</v>
      </c>
      <c r="D91" s="113"/>
      <c r="E91" s="113" t="s">
        <v>391</v>
      </c>
      <c r="F91" s="200" t="s">
        <v>52</v>
      </c>
      <c r="G91" s="113">
        <v>6</v>
      </c>
      <c r="H91" s="113">
        <v>2</v>
      </c>
      <c r="I91" s="114" t="s">
        <v>121</v>
      </c>
      <c r="J91" s="115">
        <v>0.25</v>
      </c>
      <c r="K91" s="114" t="s">
        <v>129</v>
      </c>
      <c r="L91" s="116" t="s">
        <v>131</v>
      </c>
      <c r="M91" s="115">
        <v>0.5</v>
      </c>
      <c r="N91" s="197">
        <v>0</v>
      </c>
      <c r="O91" s="197">
        <v>1</v>
      </c>
      <c r="P91" s="198"/>
      <c r="Q91" s="117"/>
      <c r="R91" s="118"/>
      <c r="S91" s="114" t="s">
        <v>136</v>
      </c>
      <c r="T91" s="131">
        <v>0.25</v>
      </c>
      <c r="U91" s="114" t="s">
        <v>129</v>
      </c>
      <c r="V91" s="116" t="s">
        <v>131</v>
      </c>
      <c r="W91" s="119">
        <v>0.5</v>
      </c>
      <c r="X91" s="199">
        <v>0</v>
      </c>
      <c r="Y91" s="197">
        <v>1</v>
      </c>
      <c r="Z91" s="200"/>
      <c r="AA91" s="120">
        <v>24</v>
      </c>
      <c r="AB91" s="122"/>
      <c r="AC91" s="122">
        <v>36</v>
      </c>
      <c r="AD91" s="121"/>
      <c r="AE91" s="120"/>
      <c r="AF91" s="201"/>
      <c r="AG91" s="201"/>
      <c r="AH91" s="201"/>
      <c r="AI91" s="201"/>
      <c r="AJ91" s="201"/>
      <c r="AK91" s="201"/>
      <c r="AL91" s="201"/>
      <c r="AM91" s="201"/>
      <c r="AN91" s="201"/>
      <c r="AO91" s="122"/>
      <c r="AP91" s="122"/>
      <c r="AQ91" s="122"/>
      <c r="AR91" s="122"/>
      <c r="AS91" s="122"/>
      <c r="AT91" s="122"/>
      <c r="AU91" s="122"/>
      <c r="AV91" s="122" t="s">
        <v>52</v>
      </c>
      <c r="AW91" s="121"/>
      <c r="AY91" s="56">
        <f>SUM(AA91:AD91)</f>
        <v>60</v>
      </c>
      <c r="AZ91" s="57">
        <f>AY91/G91</f>
        <v>10</v>
      </c>
      <c r="BA91" s="56"/>
      <c r="BB91" s="58">
        <f>J91+J92+M91</f>
        <v>1</v>
      </c>
      <c r="BC91" s="58">
        <f>T91+T92+W91</f>
        <v>1</v>
      </c>
    </row>
    <row r="92" spans="1:55" s="55" customFormat="1" x14ac:dyDescent="0.25">
      <c r="A92" s="185"/>
      <c r="B92" s="186"/>
      <c r="C92" s="203"/>
      <c r="D92" s="204"/>
      <c r="E92" s="204"/>
      <c r="F92" s="213"/>
      <c r="G92" s="204"/>
      <c r="H92" s="204"/>
      <c r="I92" s="214" t="s">
        <v>121</v>
      </c>
      <c r="J92" s="216">
        <v>0.25</v>
      </c>
      <c r="K92" s="214"/>
      <c r="L92" s="215"/>
      <c r="M92" s="216"/>
      <c r="N92" s="217">
        <v>0</v>
      </c>
      <c r="O92" s="217"/>
      <c r="P92" s="208"/>
      <c r="Q92" s="218"/>
      <c r="R92" s="219"/>
      <c r="S92" s="214" t="s">
        <v>136</v>
      </c>
      <c r="T92" s="242">
        <v>0.25</v>
      </c>
      <c r="U92" s="214"/>
      <c r="V92" s="215"/>
      <c r="W92" s="220"/>
      <c r="X92" s="221">
        <v>0</v>
      </c>
      <c r="Y92" s="217"/>
      <c r="Z92" s="213"/>
      <c r="AA92" s="88"/>
      <c r="AB92" s="89"/>
      <c r="AC92" s="89"/>
      <c r="AD92" s="90"/>
      <c r="AE92" s="88"/>
      <c r="AF92" s="210"/>
      <c r="AG92" s="210"/>
      <c r="AH92" s="210"/>
      <c r="AI92" s="210"/>
      <c r="AJ92" s="210"/>
      <c r="AK92" s="210"/>
      <c r="AL92" s="210"/>
      <c r="AM92" s="210"/>
      <c r="AN92" s="210"/>
      <c r="AO92" s="89"/>
      <c r="AP92" s="89"/>
      <c r="AQ92" s="89"/>
      <c r="AR92" s="89"/>
      <c r="AS92" s="89"/>
      <c r="AT92" s="89"/>
      <c r="AU92" s="89"/>
      <c r="AV92" s="89" t="s">
        <v>52</v>
      </c>
      <c r="AW92" s="90"/>
      <c r="AY92" s="56"/>
      <c r="AZ92" s="57"/>
      <c r="BA92" s="56"/>
      <c r="BB92" s="58"/>
      <c r="BC92" s="58"/>
    </row>
    <row r="93" spans="1:55" s="55" customFormat="1" x14ac:dyDescent="0.25">
      <c r="A93" s="241" t="s">
        <v>606</v>
      </c>
      <c r="B93" s="111" t="s">
        <v>636</v>
      </c>
      <c r="C93" s="112" t="s">
        <v>453</v>
      </c>
      <c r="D93" s="113"/>
      <c r="E93" s="113" t="s">
        <v>392</v>
      </c>
      <c r="F93" s="200" t="s">
        <v>52</v>
      </c>
      <c r="G93" s="113">
        <v>6</v>
      </c>
      <c r="H93" s="113">
        <v>2</v>
      </c>
      <c r="I93" s="114" t="s">
        <v>121</v>
      </c>
      <c r="J93" s="115">
        <v>0.25</v>
      </c>
      <c r="K93" s="114" t="s">
        <v>129</v>
      </c>
      <c r="L93" s="116" t="s">
        <v>131</v>
      </c>
      <c r="M93" s="115">
        <v>0.5</v>
      </c>
      <c r="N93" s="197">
        <v>0</v>
      </c>
      <c r="O93" s="197">
        <v>1</v>
      </c>
      <c r="P93" s="198"/>
      <c r="Q93" s="117"/>
      <c r="R93" s="118"/>
      <c r="S93" s="114" t="s">
        <v>136</v>
      </c>
      <c r="T93" s="131">
        <v>0.25</v>
      </c>
      <c r="U93" s="114" t="s">
        <v>129</v>
      </c>
      <c r="V93" s="116" t="s">
        <v>131</v>
      </c>
      <c r="W93" s="119">
        <v>0.5</v>
      </c>
      <c r="X93" s="199">
        <v>0</v>
      </c>
      <c r="Y93" s="197">
        <v>1</v>
      </c>
      <c r="Z93" s="200"/>
      <c r="AA93" s="120">
        <v>24</v>
      </c>
      <c r="AB93" s="122"/>
      <c r="AC93" s="122">
        <v>36</v>
      </c>
      <c r="AD93" s="121"/>
      <c r="AE93" s="120"/>
      <c r="AF93" s="201"/>
      <c r="AG93" s="201"/>
      <c r="AH93" s="201"/>
      <c r="AI93" s="201"/>
      <c r="AJ93" s="201"/>
      <c r="AK93" s="201"/>
      <c r="AL93" s="201"/>
      <c r="AM93" s="201"/>
      <c r="AN93" s="201"/>
      <c r="AO93" s="122"/>
      <c r="AP93" s="122"/>
      <c r="AQ93" s="122"/>
      <c r="AR93" s="122"/>
      <c r="AS93" s="122"/>
      <c r="AT93" s="122"/>
      <c r="AU93" s="122"/>
      <c r="AV93" s="122" t="s">
        <v>52</v>
      </c>
      <c r="AW93" s="121"/>
      <c r="AY93" s="56">
        <f>SUM(AA93:AD93)</f>
        <v>60</v>
      </c>
      <c r="AZ93" s="57">
        <f>AY93/G93</f>
        <v>10</v>
      </c>
      <c r="BA93" s="56"/>
      <c r="BB93" s="58">
        <f>J93+J94+M93</f>
        <v>1</v>
      </c>
      <c r="BC93" s="58">
        <f>T93+T94+W93</f>
        <v>1</v>
      </c>
    </row>
    <row r="94" spans="1:55" s="55" customFormat="1" x14ac:dyDescent="0.25">
      <c r="A94" s="185"/>
      <c r="B94" s="202"/>
      <c r="C94" s="224"/>
      <c r="D94" s="35"/>
      <c r="E94" s="35"/>
      <c r="F94" s="49"/>
      <c r="G94" s="35"/>
      <c r="H94" s="35"/>
      <c r="I94" s="38" t="s">
        <v>121</v>
      </c>
      <c r="J94" s="206">
        <v>0.25</v>
      </c>
      <c r="K94" s="38"/>
      <c r="L94" s="205"/>
      <c r="M94" s="206"/>
      <c r="N94" s="48">
        <v>0</v>
      </c>
      <c r="O94" s="48"/>
      <c r="P94" s="43"/>
      <c r="Q94" s="225"/>
      <c r="R94" s="226"/>
      <c r="S94" s="38" t="s">
        <v>136</v>
      </c>
      <c r="T94" s="227">
        <v>0.25</v>
      </c>
      <c r="U94" s="38"/>
      <c r="V94" s="205"/>
      <c r="W94" s="46"/>
      <c r="X94" s="47">
        <v>0</v>
      </c>
      <c r="Y94" s="48"/>
      <c r="Z94" s="49"/>
      <c r="AA94" s="54"/>
      <c r="AB94" s="52"/>
      <c r="AC94" s="52"/>
      <c r="AD94" s="53"/>
      <c r="AE94" s="54"/>
      <c r="AF94" s="184"/>
      <c r="AG94" s="184"/>
      <c r="AH94" s="184"/>
      <c r="AI94" s="184"/>
      <c r="AJ94" s="184"/>
      <c r="AK94" s="184"/>
      <c r="AL94" s="184"/>
      <c r="AM94" s="184"/>
      <c r="AN94" s="184"/>
      <c r="AO94" s="52"/>
      <c r="AP94" s="52"/>
      <c r="AQ94" s="52"/>
      <c r="AR94" s="52"/>
      <c r="AS94" s="52"/>
      <c r="AT94" s="52"/>
      <c r="AU94" s="52"/>
      <c r="AV94" s="52" t="s">
        <v>52</v>
      </c>
      <c r="AW94" s="53"/>
      <c r="AY94" s="56"/>
      <c r="AZ94" s="57"/>
      <c r="BA94" s="56"/>
      <c r="BB94" s="58"/>
      <c r="BC94" s="58"/>
    </row>
    <row r="95" spans="1:55" s="55" customFormat="1" x14ac:dyDescent="0.25">
      <c r="A95" s="241" t="s">
        <v>502</v>
      </c>
      <c r="B95" s="111" t="s">
        <v>636</v>
      </c>
      <c r="C95" s="112" t="s">
        <v>454</v>
      </c>
      <c r="D95" s="113" t="s">
        <v>60</v>
      </c>
      <c r="E95" s="113" t="s">
        <v>393</v>
      </c>
      <c r="F95" s="200" t="s">
        <v>52</v>
      </c>
      <c r="G95" s="113">
        <v>6</v>
      </c>
      <c r="H95" s="113">
        <v>2</v>
      </c>
      <c r="I95" s="114" t="s">
        <v>8</v>
      </c>
      <c r="J95" s="115">
        <v>0.4</v>
      </c>
      <c r="K95" s="114"/>
      <c r="L95" s="116"/>
      <c r="M95" s="115"/>
      <c r="N95" s="197"/>
      <c r="O95" s="197"/>
      <c r="P95" s="198" t="s">
        <v>60</v>
      </c>
      <c r="Q95" s="117" t="s">
        <v>9</v>
      </c>
      <c r="R95" s="118"/>
      <c r="S95" s="114" t="s">
        <v>136</v>
      </c>
      <c r="T95" s="131">
        <v>0.3</v>
      </c>
      <c r="U95" s="114" t="s">
        <v>129</v>
      </c>
      <c r="V95" s="116" t="s">
        <v>133</v>
      </c>
      <c r="W95" s="119">
        <v>0.4</v>
      </c>
      <c r="X95" s="199"/>
      <c r="Y95" s="197"/>
      <c r="Z95" s="200" t="s">
        <v>60</v>
      </c>
      <c r="AA95" s="120">
        <v>18</v>
      </c>
      <c r="AB95" s="122"/>
      <c r="AC95" s="122">
        <v>30</v>
      </c>
      <c r="AD95" s="121">
        <v>12</v>
      </c>
      <c r="AE95" s="120"/>
      <c r="AF95" s="201"/>
      <c r="AG95" s="201"/>
      <c r="AH95" s="201"/>
      <c r="AI95" s="201"/>
      <c r="AJ95" s="201"/>
      <c r="AK95" s="201"/>
      <c r="AL95" s="201"/>
      <c r="AM95" s="201"/>
      <c r="AN95" s="201"/>
      <c r="AO95" s="122" t="s">
        <v>52</v>
      </c>
      <c r="AP95" s="122" t="s">
        <v>52</v>
      </c>
      <c r="AQ95" s="122"/>
      <c r="AR95" s="122"/>
      <c r="AS95" s="122"/>
      <c r="AT95" s="122"/>
      <c r="AU95" s="122"/>
      <c r="AV95" s="122"/>
      <c r="AW95" s="121"/>
      <c r="AY95" s="56">
        <f>SUM(AA95:AD95)</f>
        <v>60</v>
      </c>
      <c r="AZ95" s="57">
        <f>AY95/G95</f>
        <v>10</v>
      </c>
      <c r="BA95" s="56"/>
      <c r="BB95" s="58">
        <f>J95+J96+J97+M95</f>
        <v>1</v>
      </c>
      <c r="BC95" s="58">
        <f>T95+T96+T97+W95</f>
        <v>1</v>
      </c>
    </row>
    <row r="96" spans="1:55" s="55" customFormat="1" x14ac:dyDescent="0.25">
      <c r="A96" s="245"/>
      <c r="B96" s="186"/>
      <c r="C96" s="224"/>
      <c r="D96" s="35"/>
      <c r="E96" s="35"/>
      <c r="F96" s="49"/>
      <c r="G96" s="35"/>
      <c r="H96" s="35"/>
      <c r="I96" s="38" t="s">
        <v>6</v>
      </c>
      <c r="J96" s="206">
        <v>0.4</v>
      </c>
      <c r="K96" s="38"/>
      <c r="L96" s="205"/>
      <c r="M96" s="206"/>
      <c r="N96" s="48"/>
      <c r="O96" s="48"/>
      <c r="P96" s="43"/>
      <c r="Q96" s="225"/>
      <c r="R96" s="226"/>
      <c r="S96" s="38" t="s">
        <v>136</v>
      </c>
      <c r="T96" s="227">
        <v>0.3</v>
      </c>
      <c r="U96" s="38"/>
      <c r="V96" s="205"/>
      <c r="W96" s="46"/>
      <c r="X96" s="47"/>
      <c r="Y96" s="48"/>
      <c r="Z96" s="49"/>
      <c r="AA96" s="54"/>
      <c r="AB96" s="52"/>
      <c r="AC96" s="52"/>
      <c r="AD96" s="53"/>
      <c r="AE96" s="54"/>
      <c r="AF96" s="184"/>
      <c r="AG96" s="184"/>
      <c r="AH96" s="184"/>
      <c r="AI96" s="184"/>
      <c r="AJ96" s="184"/>
      <c r="AK96" s="184"/>
      <c r="AL96" s="184"/>
      <c r="AM96" s="184"/>
      <c r="AN96" s="184"/>
      <c r="AO96" s="52" t="s">
        <v>52</v>
      </c>
      <c r="AP96" s="52" t="s">
        <v>52</v>
      </c>
      <c r="AQ96" s="52"/>
      <c r="AR96" s="52"/>
      <c r="AS96" s="52"/>
      <c r="AT96" s="52"/>
      <c r="AU96" s="52"/>
      <c r="AV96" s="52"/>
      <c r="AW96" s="53"/>
      <c r="AY96" s="56"/>
      <c r="AZ96" s="57"/>
      <c r="BA96" s="56"/>
      <c r="BB96" s="58"/>
      <c r="BC96" s="58"/>
    </row>
    <row r="97" spans="1:55" s="55" customFormat="1" x14ac:dyDescent="0.25">
      <c r="A97" s="185"/>
      <c r="B97" s="202"/>
      <c r="C97" s="203"/>
      <c r="D97" s="204"/>
      <c r="E97" s="204"/>
      <c r="F97" s="213"/>
      <c r="G97" s="204"/>
      <c r="H97" s="204"/>
      <c r="I97" s="214" t="s">
        <v>660</v>
      </c>
      <c r="J97" s="216">
        <v>0.2</v>
      </c>
      <c r="K97" s="214"/>
      <c r="L97" s="215"/>
      <c r="M97" s="216"/>
      <c r="N97" s="217"/>
      <c r="O97" s="217"/>
      <c r="P97" s="208"/>
      <c r="Q97" s="218"/>
      <c r="R97" s="219"/>
      <c r="S97" s="214" t="s">
        <v>9</v>
      </c>
      <c r="T97" s="242"/>
      <c r="U97" s="214"/>
      <c r="V97" s="215"/>
      <c r="W97" s="220"/>
      <c r="X97" s="221"/>
      <c r="Y97" s="217"/>
      <c r="Z97" s="213"/>
      <c r="AA97" s="88"/>
      <c r="AB97" s="89"/>
      <c r="AC97" s="89"/>
      <c r="AD97" s="90"/>
      <c r="AE97" s="88"/>
      <c r="AF97" s="210"/>
      <c r="AG97" s="210"/>
      <c r="AH97" s="210"/>
      <c r="AI97" s="210"/>
      <c r="AJ97" s="210"/>
      <c r="AK97" s="210"/>
      <c r="AL97" s="210"/>
      <c r="AM97" s="210"/>
      <c r="AN97" s="210"/>
      <c r="AO97" s="89" t="s">
        <v>52</v>
      </c>
      <c r="AP97" s="89" t="s">
        <v>52</v>
      </c>
      <c r="AQ97" s="89"/>
      <c r="AR97" s="89"/>
      <c r="AS97" s="89"/>
      <c r="AT97" s="89"/>
      <c r="AU97" s="89"/>
      <c r="AV97" s="89"/>
      <c r="AW97" s="90"/>
      <c r="AY97" s="56"/>
      <c r="AZ97" s="57"/>
      <c r="BA97" s="56"/>
      <c r="BB97" s="58"/>
      <c r="BC97" s="58"/>
    </row>
    <row r="98" spans="1:55" s="55" customFormat="1" x14ac:dyDescent="0.25">
      <c r="A98" s="241" t="s">
        <v>607</v>
      </c>
      <c r="B98" s="111" t="s">
        <v>627</v>
      </c>
      <c r="C98" s="112" t="s">
        <v>455</v>
      </c>
      <c r="D98" s="113" t="s">
        <v>60</v>
      </c>
      <c r="E98" s="113" t="s">
        <v>394</v>
      </c>
      <c r="F98" s="200" t="s">
        <v>77</v>
      </c>
      <c r="G98" s="113">
        <v>3</v>
      </c>
      <c r="H98" s="113">
        <v>1</v>
      </c>
      <c r="I98" s="114" t="s">
        <v>12</v>
      </c>
      <c r="J98" s="115">
        <v>0.2</v>
      </c>
      <c r="K98" s="114" t="s">
        <v>129</v>
      </c>
      <c r="L98" s="116" t="s">
        <v>131</v>
      </c>
      <c r="M98" s="115">
        <v>0.6</v>
      </c>
      <c r="N98" s="197"/>
      <c r="O98" s="197"/>
      <c r="P98" s="198" t="s">
        <v>60</v>
      </c>
      <c r="Q98" s="117"/>
      <c r="R98" s="118"/>
      <c r="S98" s="114" t="s">
        <v>136</v>
      </c>
      <c r="T98" s="131">
        <v>0.2</v>
      </c>
      <c r="U98" s="114" t="s">
        <v>129</v>
      </c>
      <c r="V98" s="116" t="s">
        <v>131</v>
      </c>
      <c r="W98" s="119">
        <v>0.6</v>
      </c>
      <c r="X98" s="199"/>
      <c r="Y98" s="197"/>
      <c r="Z98" s="200" t="s">
        <v>60</v>
      </c>
      <c r="AA98" s="120">
        <v>9</v>
      </c>
      <c r="AB98" s="122"/>
      <c r="AC98" s="122">
        <v>15</v>
      </c>
      <c r="AD98" s="121">
        <v>6</v>
      </c>
      <c r="AE98" s="120"/>
      <c r="AF98" s="201"/>
      <c r="AG98" s="201"/>
      <c r="AH98" s="201"/>
      <c r="AI98" s="201"/>
      <c r="AJ98" s="201"/>
      <c r="AK98" s="201"/>
      <c r="AL98" s="201" t="s">
        <v>52</v>
      </c>
      <c r="AM98" s="201" t="s">
        <v>52</v>
      </c>
      <c r="AN98" s="201"/>
      <c r="AO98" s="122"/>
      <c r="AP98" s="122"/>
      <c r="AQ98" s="122"/>
      <c r="AR98" s="122"/>
      <c r="AS98" s="122" t="s">
        <v>52</v>
      </c>
      <c r="AT98" s="122"/>
      <c r="AU98" s="122"/>
      <c r="AV98" s="122"/>
      <c r="AW98" s="121"/>
      <c r="AY98" s="56">
        <f>SUM(AA98:AD98)</f>
        <v>30</v>
      </c>
      <c r="AZ98" s="57">
        <f>AY98/G98</f>
        <v>10</v>
      </c>
      <c r="BA98" s="56"/>
      <c r="BB98" s="58">
        <f>J98+J99+M98</f>
        <v>1</v>
      </c>
      <c r="BC98" s="58">
        <f>T98+T99+W98</f>
        <v>1</v>
      </c>
    </row>
    <row r="99" spans="1:55" s="55" customFormat="1" x14ac:dyDescent="0.25">
      <c r="A99" s="185"/>
      <c r="B99" s="202"/>
      <c r="C99" s="224"/>
      <c r="D99" s="35"/>
      <c r="E99" s="35"/>
      <c r="F99" s="49"/>
      <c r="G99" s="35"/>
      <c r="H99" s="35"/>
      <c r="I99" s="38" t="s">
        <v>480</v>
      </c>
      <c r="J99" s="206">
        <v>0.2</v>
      </c>
      <c r="K99" s="38"/>
      <c r="L99" s="205"/>
      <c r="M99" s="206"/>
      <c r="N99" s="48"/>
      <c r="O99" s="48"/>
      <c r="P99" s="43"/>
      <c r="Q99" s="225"/>
      <c r="R99" s="226"/>
      <c r="S99" s="38" t="s">
        <v>136</v>
      </c>
      <c r="T99" s="227">
        <v>0.2</v>
      </c>
      <c r="U99" s="38"/>
      <c r="V99" s="205"/>
      <c r="W99" s="46"/>
      <c r="X99" s="47"/>
      <c r="Y99" s="48"/>
      <c r="Z99" s="49"/>
      <c r="AA99" s="54"/>
      <c r="AB99" s="52"/>
      <c r="AC99" s="52"/>
      <c r="AD99" s="53"/>
      <c r="AE99" s="54"/>
      <c r="AF99" s="184"/>
      <c r="AG99" s="184"/>
      <c r="AH99" s="184"/>
      <c r="AI99" s="184"/>
      <c r="AJ99" s="184"/>
      <c r="AK99" s="184"/>
      <c r="AL99" s="184" t="s">
        <v>52</v>
      </c>
      <c r="AM99" s="184" t="s">
        <v>52</v>
      </c>
      <c r="AN99" s="184"/>
      <c r="AO99" s="52"/>
      <c r="AP99" s="52"/>
      <c r="AQ99" s="52"/>
      <c r="AR99" s="52"/>
      <c r="AS99" s="52" t="s">
        <v>52</v>
      </c>
      <c r="AT99" s="52"/>
      <c r="AU99" s="52"/>
      <c r="AV99" s="52"/>
      <c r="AW99" s="53"/>
      <c r="AY99" s="56"/>
      <c r="AZ99" s="57"/>
      <c r="BA99" s="56"/>
      <c r="BB99" s="58"/>
      <c r="BC99" s="58"/>
    </row>
    <row r="100" spans="1:55" s="55" customFormat="1" x14ac:dyDescent="0.25">
      <c r="A100" s="241" t="s">
        <v>608</v>
      </c>
      <c r="B100" s="111" t="s">
        <v>636</v>
      </c>
      <c r="C100" s="112" t="s">
        <v>456</v>
      </c>
      <c r="D100" s="113"/>
      <c r="E100" s="113" t="s">
        <v>395</v>
      </c>
      <c r="F100" s="200" t="s">
        <v>60</v>
      </c>
      <c r="G100" s="113">
        <v>3</v>
      </c>
      <c r="H100" s="113">
        <v>1</v>
      </c>
      <c r="I100" s="114" t="s">
        <v>123</v>
      </c>
      <c r="J100" s="115">
        <v>0.3</v>
      </c>
      <c r="K100" s="114" t="s">
        <v>129</v>
      </c>
      <c r="L100" s="116" t="s">
        <v>133</v>
      </c>
      <c r="M100" s="115">
        <v>0.4</v>
      </c>
      <c r="N100" s="197"/>
      <c r="O100" s="197"/>
      <c r="P100" s="198" t="s">
        <v>60</v>
      </c>
      <c r="Q100" s="117"/>
      <c r="R100" s="118"/>
      <c r="S100" s="114" t="s">
        <v>136</v>
      </c>
      <c r="T100" s="131">
        <v>0.3</v>
      </c>
      <c r="U100" s="114" t="s">
        <v>129</v>
      </c>
      <c r="V100" s="116" t="s">
        <v>133</v>
      </c>
      <c r="W100" s="119">
        <v>0.4</v>
      </c>
      <c r="X100" s="199"/>
      <c r="Y100" s="197"/>
      <c r="Z100" s="200" t="s">
        <v>60</v>
      </c>
      <c r="AA100" s="120">
        <v>10.5</v>
      </c>
      <c r="AB100" s="122"/>
      <c r="AC100" s="122">
        <v>15</v>
      </c>
      <c r="AD100" s="121">
        <v>4.5</v>
      </c>
      <c r="AE100" s="120"/>
      <c r="AF100" s="201"/>
      <c r="AG100" s="201"/>
      <c r="AH100" s="201"/>
      <c r="AI100" s="201"/>
      <c r="AJ100" s="201"/>
      <c r="AK100" s="201"/>
      <c r="AL100" s="201" t="s">
        <v>60</v>
      </c>
      <c r="AM100" s="201"/>
      <c r="AN100" s="201"/>
      <c r="AO100" s="122"/>
      <c r="AP100" s="122"/>
      <c r="AQ100" s="122"/>
      <c r="AR100" s="122"/>
      <c r="AS100" s="122"/>
      <c r="AT100" s="122"/>
      <c r="AU100" s="122"/>
      <c r="AV100" s="122"/>
      <c r="AW100" s="121"/>
      <c r="AY100" s="56">
        <f>SUM(AA100:AD100)</f>
        <v>30</v>
      </c>
      <c r="AZ100" s="57">
        <f>AY100/G100</f>
        <v>10</v>
      </c>
      <c r="BA100" s="56"/>
      <c r="BB100" s="58">
        <f>J100+J101+M100</f>
        <v>1</v>
      </c>
      <c r="BC100" s="58">
        <f>T100+T101+W100</f>
        <v>1</v>
      </c>
    </row>
    <row r="101" spans="1:55" s="55" customFormat="1" x14ac:dyDescent="0.25">
      <c r="A101" s="185"/>
      <c r="B101" s="202"/>
      <c r="C101" s="203"/>
      <c r="D101" s="204"/>
      <c r="E101" s="204"/>
      <c r="F101" s="213"/>
      <c r="G101" s="204"/>
      <c r="H101" s="204"/>
      <c r="I101" s="214" t="s">
        <v>122</v>
      </c>
      <c r="J101" s="216">
        <v>0.3</v>
      </c>
      <c r="K101" s="214"/>
      <c r="L101" s="215"/>
      <c r="M101" s="216"/>
      <c r="N101" s="217"/>
      <c r="O101" s="217"/>
      <c r="P101" s="208"/>
      <c r="Q101" s="218"/>
      <c r="R101" s="219"/>
      <c r="S101" s="214" t="s">
        <v>136</v>
      </c>
      <c r="T101" s="242">
        <v>0.3</v>
      </c>
      <c r="U101" s="214"/>
      <c r="V101" s="215"/>
      <c r="W101" s="220"/>
      <c r="X101" s="221"/>
      <c r="Y101" s="217"/>
      <c r="Z101" s="213"/>
      <c r="AA101" s="88"/>
      <c r="AB101" s="89"/>
      <c r="AC101" s="89"/>
      <c r="AD101" s="90"/>
      <c r="AE101" s="88"/>
      <c r="AF101" s="210"/>
      <c r="AG101" s="210"/>
      <c r="AH101" s="210"/>
      <c r="AI101" s="210"/>
      <c r="AJ101" s="210"/>
      <c r="AK101" s="210"/>
      <c r="AL101" s="210" t="s">
        <v>60</v>
      </c>
      <c r="AM101" s="210"/>
      <c r="AN101" s="210"/>
      <c r="AO101" s="89"/>
      <c r="AP101" s="89"/>
      <c r="AQ101" s="89"/>
      <c r="AR101" s="89"/>
      <c r="AS101" s="89"/>
      <c r="AT101" s="89"/>
      <c r="AU101" s="89"/>
      <c r="AV101" s="89"/>
      <c r="AW101" s="90"/>
      <c r="AY101" s="56"/>
      <c r="AZ101" s="57"/>
      <c r="BA101" s="56"/>
      <c r="BB101" s="58"/>
      <c r="BC101" s="58"/>
    </row>
    <row r="102" spans="1:55" s="55" customFormat="1" x14ac:dyDescent="0.25">
      <c r="A102" s="241" t="s">
        <v>609</v>
      </c>
      <c r="B102" s="111" t="s">
        <v>627</v>
      </c>
      <c r="C102" s="112" t="s">
        <v>457</v>
      </c>
      <c r="D102" s="113" t="s">
        <v>60</v>
      </c>
      <c r="E102" s="113" t="s">
        <v>396</v>
      </c>
      <c r="F102" s="200" t="s">
        <v>77</v>
      </c>
      <c r="G102" s="113">
        <v>6</v>
      </c>
      <c r="H102" s="113">
        <v>2</v>
      </c>
      <c r="I102" s="114" t="s">
        <v>22</v>
      </c>
      <c r="J102" s="115">
        <v>0.25</v>
      </c>
      <c r="K102" s="114" t="s">
        <v>129</v>
      </c>
      <c r="L102" s="116" t="s">
        <v>239</v>
      </c>
      <c r="M102" s="115">
        <v>0.5</v>
      </c>
      <c r="N102" s="197"/>
      <c r="O102" s="197"/>
      <c r="P102" s="198" t="s">
        <v>60</v>
      </c>
      <c r="Q102" s="117"/>
      <c r="R102" s="118"/>
      <c r="S102" s="114" t="s">
        <v>136</v>
      </c>
      <c r="T102" s="131">
        <v>0.25</v>
      </c>
      <c r="U102" s="114" t="s">
        <v>129</v>
      </c>
      <c r="V102" s="116" t="s">
        <v>239</v>
      </c>
      <c r="W102" s="119">
        <v>0.5</v>
      </c>
      <c r="X102" s="199">
        <v>0</v>
      </c>
      <c r="Y102" s="197">
        <v>1</v>
      </c>
      <c r="Z102" s="200"/>
      <c r="AA102" s="120">
        <v>21</v>
      </c>
      <c r="AB102" s="122"/>
      <c r="AC102" s="122">
        <v>33</v>
      </c>
      <c r="AD102" s="121">
        <v>6</v>
      </c>
      <c r="AE102" s="120"/>
      <c r="AF102" s="201"/>
      <c r="AG102" s="201"/>
      <c r="AH102" s="201"/>
      <c r="AI102" s="201"/>
      <c r="AJ102" s="201"/>
      <c r="AK102" s="201" t="s">
        <v>52</v>
      </c>
      <c r="AL102" s="201" t="s">
        <v>52</v>
      </c>
      <c r="AM102" s="201"/>
      <c r="AN102" s="201" t="s">
        <v>52</v>
      </c>
      <c r="AO102" s="122"/>
      <c r="AP102" s="122"/>
      <c r="AQ102" s="122"/>
      <c r="AR102" s="122"/>
      <c r="AS102" s="122" t="s">
        <v>52</v>
      </c>
      <c r="AT102" s="122" t="s">
        <v>60</v>
      </c>
      <c r="AU102" s="122"/>
      <c r="AV102" s="122"/>
      <c r="AW102" s="121"/>
      <c r="AY102" s="56">
        <f>SUM(AA102:AD102)</f>
        <v>60</v>
      </c>
      <c r="AZ102" s="57">
        <f>AY102/G102</f>
        <v>10</v>
      </c>
      <c r="BA102" s="56"/>
      <c r="BB102" s="58">
        <f>J102+J103+M102</f>
        <v>1</v>
      </c>
      <c r="BC102" s="58">
        <f>T102+T103+W102</f>
        <v>1</v>
      </c>
    </row>
    <row r="103" spans="1:55" s="55" customFormat="1" x14ac:dyDescent="0.25">
      <c r="A103" s="185"/>
      <c r="B103" s="186"/>
      <c r="C103" s="224"/>
      <c r="D103" s="35"/>
      <c r="E103" s="35"/>
      <c r="F103" s="49"/>
      <c r="G103" s="35"/>
      <c r="H103" s="35"/>
      <c r="I103" s="38" t="s">
        <v>121</v>
      </c>
      <c r="J103" s="206">
        <v>0.25</v>
      </c>
      <c r="K103" s="38"/>
      <c r="L103" s="205"/>
      <c r="M103" s="206"/>
      <c r="N103" s="48"/>
      <c r="O103" s="48"/>
      <c r="P103" s="43"/>
      <c r="Q103" s="225"/>
      <c r="R103" s="226"/>
      <c r="S103" s="38" t="s">
        <v>136</v>
      </c>
      <c r="T103" s="227">
        <v>0.25</v>
      </c>
      <c r="U103" s="38"/>
      <c r="V103" s="205"/>
      <c r="W103" s="46"/>
      <c r="X103" s="47">
        <v>0</v>
      </c>
      <c r="Y103" s="48"/>
      <c r="Z103" s="49"/>
      <c r="AA103" s="54"/>
      <c r="AB103" s="52"/>
      <c r="AC103" s="52"/>
      <c r="AD103" s="53"/>
      <c r="AE103" s="54"/>
      <c r="AF103" s="184"/>
      <c r="AG103" s="184"/>
      <c r="AH103" s="184"/>
      <c r="AI103" s="184"/>
      <c r="AJ103" s="184"/>
      <c r="AK103" s="184" t="s">
        <v>52</v>
      </c>
      <c r="AL103" s="184" t="s">
        <v>52</v>
      </c>
      <c r="AM103" s="184"/>
      <c r="AN103" s="184" t="s">
        <v>52</v>
      </c>
      <c r="AO103" s="52"/>
      <c r="AP103" s="52"/>
      <c r="AQ103" s="52"/>
      <c r="AR103" s="52"/>
      <c r="AS103" s="52" t="s">
        <v>52</v>
      </c>
      <c r="AT103" s="52" t="s">
        <v>60</v>
      </c>
      <c r="AU103" s="52"/>
      <c r="AV103" s="52"/>
      <c r="AW103" s="53"/>
      <c r="AY103" s="56"/>
      <c r="AZ103" s="57"/>
      <c r="BA103" s="56"/>
      <c r="BB103" s="58"/>
      <c r="BC103" s="58"/>
    </row>
    <row r="104" spans="1:55" s="55" customFormat="1" x14ac:dyDescent="0.25">
      <c r="A104" s="241" t="s">
        <v>610</v>
      </c>
      <c r="B104" s="111" t="s">
        <v>636</v>
      </c>
      <c r="C104" s="112" t="s">
        <v>458</v>
      </c>
      <c r="D104" s="113" t="s">
        <v>60</v>
      </c>
      <c r="E104" s="113" t="s">
        <v>397</v>
      </c>
      <c r="F104" s="200" t="s">
        <v>52</v>
      </c>
      <c r="G104" s="113">
        <v>3</v>
      </c>
      <c r="H104" s="113">
        <v>1</v>
      </c>
      <c r="I104" s="114" t="s">
        <v>122</v>
      </c>
      <c r="J104" s="115">
        <v>0.5</v>
      </c>
      <c r="K104" s="114"/>
      <c r="L104" s="116"/>
      <c r="M104" s="115"/>
      <c r="N104" s="197"/>
      <c r="O104" s="197"/>
      <c r="P104" s="198"/>
      <c r="Q104" s="117" t="s">
        <v>9</v>
      </c>
      <c r="R104" s="118"/>
      <c r="S104" s="114" t="s">
        <v>136</v>
      </c>
      <c r="T104" s="131">
        <v>0.5</v>
      </c>
      <c r="U104" s="114" t="s">
        <v>52</v>
      </c>
      <c r="V104" s="116"/>
      <c r="W104" s="119">
        <v>0.5</v>
      </c>
      <c r="X104" s="199"/>
      <c r="Y104" s="197"/>
      <c r="Z104" s="200"/>
      <c r="AA104" s="120"/>
      <c r="AB104" s="122"/>
      <c r="AC104" s="122"/>
      <c r="AD104" s="121">
        <v>28</v>
      </c>
      <c r="AE104" s="120"/>
      <c r="AF104" s="201"/>
      <c r="AG104" s="201"/>
      <c r="AH104" s="201"/>
      <c r="AI104" s="201"/>
      <c r="AJ104" s="201"/>
      <c r="AK104" s="201" t="s">
        <v>52</v>
      </c>
      <c r="AL104" s="201" t="s">
        <v>52</v>
      </c>
      <c r="AM104" s="201"/>
      <c r="AN104" s="122" t="s">
        <v>52</v>
      </c>
      <c r="AO104" s="122"/>
      <c r="AP104" s="122"/>
      <c r="AQ104" s="122"/>
      <c r="AR104" s="122"/>
      <c r="AS104" s="122"/>
      <c r="AT104" s="122"/>
      <c r="AU104" s="122"/>
      <c r="AV104" s="122"/>
      <c r="AW104" s="121"/>
      <c r="AY104" s="56">
        <f>SUM(AA104:AD104)</f>
        <v>28</v>
      </c>
      <c r="AZ104" s="57">
        <f>AY104/G104</f>
        <v>9.3333333333333339</v>
      </c>
      <c r="BA104" s="56"/>
      <c r="BB104" s="58">
        <f>J104+J105+M104</f>
        <v>1</v>
      </c>
      <c r="BC104" s="58">
        <f>T104+T105+W104</f>
        <v>1</v>
      </c>
    </row>
    <row r="105" spans="1:55" s="55" customFormat="1" x14ac:dyDescent="0.25">
      <c r="A105" s="185"/>
      <c r="B105" s="202"/>
      <c r="C105" s="203"/>
      <c r="D105" s="204"/>
      <c r="E105" s="204"/>
      <c r="F105" s="213"/>
      <c r="G105" s="204"/>
      <c r="H105" s="204"/>
      <c r="I105" s="214" t="s">
        <v>481</v>
      </c>
      <c r="J105" s="216">
        <v>0.5</v>
      </c>
      <c r="K105" s="214"/>
      <c r="L105" s="215"/>
      <c r="M105" s="216"/>
      <c r="N105" s="217"/>
      <c r="O105" s="217"/>
      <c r="P105" s="208"/>
      <c r="Q105" s="218"/>
      <c r="R105" s="219"/>
      <c r="S105" s="214" t="s">
        <v>9</v>
      </c>
      <c r="T105" s="242"/>
      <c r="U105" s="214"/>
      <c r="V105" s="215"/>
      <c r="W105" s="220"/>
      <c r="X105" s="221"/>
      <c r="Y105" s="217"/>
      <c r="Z105" s="213"/>
      <c r="AA105" s="88"/>
      <c r="AB105" s="89"/>
      <c r="AC105" s="89"/>
      <c r="AD105" s="90"/>
      <c r="AE105" s="88"/>
      <c r="AF105" s="210"/>
      <c r="AG105" s="210"/>
      <c r="AH105" s="210"/>
      <c r="AI105" s="210"/>
      <c r="AJ105" s="210"/>
      <c r="AK105" s="210" t="s">
        <v>52</v>
      </c>
      <c r="AL105" s="210" t="s">
        <v>52</v>
      </c>
      <c r="AM105" s="210"/>
      <c r="AN105" s="184" t="s">
        <v>52</v>
      </c>
      <c r="AO105" s="89"/>
      <c r="AP105" s="89"/>
      <c r="AQ105" s="89"/>
      <c r="AR105" s="89"/>
      <c r="AS105" s="89"/>
      <c r="AT105" s="89"/>
      <c r="AU105" s="89"/>
      <c r="AV105" s="89"/>
      <c r="AW105" s="90"/>
      <c r="AY105" s="56"/>
      <c r="AZ105" s="57"/>
      <c r="BA105" s="56"/>
      <c r="BB105" s="58"/>
      <c r="BC105" s="58"/>
    </row>
    <row r="106" spans="1:55" s="55" customFormat="1" x14ac:dyDescent="0.25">
      <c r="A106" s="241" t="s">
        <v>611</v>
      </c>
      <c r="B106" s="111" t="s">
        <v>636</v>
      </c>
      <c r="C106" s="112" t="s">
        <v>459</v>
      </c>
      <c r="D106" s="113"/>
      <c r="E106" s="113" t="s">
        <v>398</v>
      </c>
      <c r="F106" s="200" t="s">
        <v>60</v>
      </c>
      <c r="G106" s="113">
        <v>3</v>
      </c>
      <c r="H106" s="113">
        <v>1</v>
      </c>
      <c r="I106" s="114" t="s">
        <v>634</v>
      </c>
      <c r="J106" s="115">
        <v>0.3</v>
      </c>
      <c r="K106" s="114" t="s">
        <v>129</v>
      </c>
      <c r="L106" s="116" t="s">
        <v>131</v>
      </c>
      <c r="M106" s="115">
        <v>0.6</v>
      </c>
      <c r="N106" s="197">
        <v>0</v>
      </c>
      <c r="O106" s="197">
        <v>1</v>
      </c>
      <c r="P106" s="198"/>
      <c r="Q106" s="117"/>
      <c r="R106" s="118"/>
      <c r="S106" s="114" t="s">
        <v>136</v>
      </c>
      <c r="T106" s="115">
        <v>0.3</v>
      </c>
      <c r="U106" s="114" t="s">
        <v>129</v>
      </c>
      <c r="V106" s="116" t="s">
        <v>131</v>
      </c>
      <c r="W106" s="119">
        <v>0.6</v>
      </c>
      <c r="X106" s="199">
        <v>0</v>
      </c>
      <c r="Y106" s="197">
        <v>1</v>
      </c>
      <c r="Z106" s="200"/>
      <c r="AA106" s="120">
        <v>12</v>
      </c>
      <c r="AB106" s="122"/>
      <c r="AC106" s="122">
        <v>12</v>
      </c>
      <c r="AD106" s="121"/>
      <c r="AE106" s="120"/>
      <c r="AF106" s="201"/>
      <c r="AG106" s="201"/>
      <c r="AH106" s="201"/>
      <c r="AI106" s="201"/>
      <c r="AJ106" s="201"/>
      <c r="AK106" s="201"/>
      <c r="AL106" s="201" t="s">
        <v>60</v>
      </c>
      <c r="AM106" s="201"/>
      <c r="AN106" s="201"/>
      <c r="AO106" s="122"/>
      <c r="AP106" s="122"/>
      <c r="AQ106" s="122"/>
      <c r="AR106" s="122"/>
      <c r="AS106" s="122"/>
      <c r="AT106" s="122"/>
      <c r="AU106" s="122"/>
      <c r="AV106" s="122"/>
      <c r="AW106" s="121"/>
      <c r="AY106" s="56">
        <f>SUM(AA106:AD106)</f>
        <v>24</v>
      </c>
      <c r="AZ106" s="57">
        <f>AY106/G106</f>
        <v>8</v>
      </c>
      <c r="BA106" s="56"/>
      <c r="BB106" s="58">
        <f>J106+J107+M106</f>
        <v>1</v>
      </c>
      <c r="BC106" s="58">
        <f>T106+T107+W106</f>
        <v>1</v>
      </c>
    </row>
    <row r="107" spans="1:55" s="55" customFormat="1" ht="15" x14ac:dyDescent="0.25">
      <c r="A107" s="280"/>
      <c r="B107" s="240"/>
      <c r="C107" s="203"/>
      <c r="D107" s="204"/>
      <c r="E107" s="204"/>
      <c r="F107" s="213"/>
      <c r="G107" s="204"/>
      <c r="H107" s="204"/>
      <c r="I107" s="214" t="s">
        <v>635</v>
      </c>
      <c r="J107" s="216">
        <v>0.1</v>
      </c>
      <c r="K107" s="214"/>
      <c r="L107" s="215"/>
      <c r="M107" s="216"/>
      <c r="N107" s="217"/>
      <c r="O107" s="217"/>
      <c r="P107" s="208"/>
      <c r="Q107" s="218"/>
      <c r="R107" s="219"/>
      <c r="S107" s="214" t="s">
        <v>136</v>
      </c>
      <c r="T107" s="216">
        <v>0.1</v>
      </c>
      <c r="U107" s="214"/>
      <c r="V107" s="215"/>
      <c r="W107" s="220"/>
      <c r="X107" s="221"/>
      <c r="Y107" s="217"/>
      <c r="Z107" s="213"/>
      <c r="AA107" s="88"/>
      <c r="AB107" s="89"/>
      <c r="AC107" s="89"/>
      <c r="AD107" s="90"/>
      <c r="AE107" s="88"/>
      <c r="AF107" s="210"/>
      <c r="AG107" s="210"/>
      <c r="AH107" s="210"/>
      <c r="AI107" s="210"/>
      <c r="AJ107" s="210"/>
      <c r="AK107" s="210"/>
      <c r="AL107" s="210" t="s">
        <v>60</v>
      </c>
      <c r="AM107" s="210"/>
      <c r="AN107" s="210"/>
      <c r="AO107" s="89"/>
      <c r="AP107" s="89"/>
      <c r="AQ107" s="89"/>
      <c r="AR107" s="89"/>
      <c r="AS107" s="89"/>
      <c r="AT107" s="89"/>
      <c r="AU107" s="89"/>
      <c r="AV107" s="89"/>
      <c r="AW107" s="90"/>
      <c r="AY107" s="56"/>
      <c r="AZ107" s="57"/>
      <c r="BA107" s="56"/>
      <c r="BB107" s="58"/>
      <c r="BC107" s="58"/>
    </row>
    <row r="108" spans="1:55" s="55" customFormat="1" ht="15" x14ac:dyDescent="0.25">
      <c r="A108" s="241" t="s">
        <v>578</v>
      </c>
      <c r="B108" s="276"/>
      <c r="C108" s="112" t="s">
        <v>460</v>
      </c>
      <c r="D108" s="113" t="s">
        <v>60</v>
      </c>
      <c r="E108" s="113" t="s">
        <v>399</v>
      </c>
      <c r="F108" s="200" t="s">
        <v>77</v>
      </c>
      <c r="G108" s="113">
        <v>6</v>
      </c>
      <c r="H108" s="113">
        <v>2</v>
      </c>
      <c r="I108" s="114" t="s">
        <v>122</v>
      </c>
      <c r="J108" s="115">
        <v>0.25</v>
      </c>
      <c r="K108" s="114"/>
      <c r="L108" s="116"/>
      <c r="M108" s="115"/>
      <c r="N108" s="197"/>
      <c r="O108" s="197"/>
      <c r="P108" s="198"/>
      <c r="Q108" s="117" t="s">
        <v>136</v>
      </c>
      <c r="R108" s="118"/>
      <c r="S108" s="114"/>
      <c r="T108" s="131"/>
      <c r="U108" s="114"/>
      <c r="V108" s="116"/>
      <c r="W108" s="119"/>
      <c r="X108" s="199"/>
      <c r="Y108" s="197"/>
      <c r="Z108" s="200"/>
      <c r="AA108" s="120">
        <v>7.5</v>
      </c>
      <c r="AB108" s="122"/>
      <c r="AC108" s="122">
        <v>7.5</v>
      </c>
      <c r="AD108" s="121">
        <v>35</v>
      </c>
      <c r="AE108" s="120"/>
      <c r="AF108" s="201"/>
      <c r="AG108" s="201"/>
      <c r="AH108" s="201"/>
      <c r="AI108" s="201"/>
      <c r="AJ108" s="201"/>
      <c r="AK108" s="201"/>
      <c r="AL108" s="201" t="s">
        <v>60</v>
      </c>
      <c r="AM108" s="201" t="s">
        <v>60</v>
      </c>
      <c r="AN108" s="201"/>
      <c r="AO108" s="122"/>
      <c r="AP108" s="122"/>
      <c r="AQ108" s="122"/>
      <c r="AR108" s="122"/>
      <c r="AS108" s="122"/>
      <c r="AT108" s="122"/>
      <c r="AU108" s="122"/>
      <c r="AV108" s="122"/>
      <c r="AW108" s="121"/>
      <c r="AY108" s="56">
        <f>SUM(F108:J108)</f>
        <v>8.25</v>
      </c>
      <c r="AZ108" s="57" t="e">
        <f>AY108/D108</f>
        <v>#VALUE!</v>
      </c>
      <c r="BA108" s="56"/>
      <c r="BB108" s="58">
        <f>J108+J109+J110+J111+M108</f>
        <v>1</v>
      </c>
      <c r="BC108" s="58">
        <f>T108+T109+T110+T111+W108</f>
        <v>0</v>
      </c>
    </row>
    <row r="109" spans="1:55" s="55" customFormat="1" x14ac:dyDescent="0.25">
      <c r="A109" s="185"/>
      <c r="B109" s="186"/>
      <c r="C109" s="224"/>
      <c r="D109" s="35"/>
      <c r="E109" s="35"/>
      <c r="F109" s="49"/>
      <c r="G109" s="35"/>
      <c r="H109" s="35"/>
      <c r="I109" s="38" t="s">
        <v>13</v>
      </c>
      <c r="J109" s="206">
        <v>0.25</v>
      </c>
      <c r="K109" s="38"/>
      <c r="L109" s="205"/>
      <c r="M109" s="206"/>
      <c r="N109" s="48"/>
      <c r="O109" s="48"/>
      <c r="P109" s="43"/>
      <c r="Q109" s="225"/>
      <c r="R109" s="226"/>
      <c r="S109" s="38"/>
      <c r="T109" s="206"/>
      <c r="U109" s="38"/>
      <c r="V109" s="205"/>
      <c r="W109" s="46"/>
      <c r="X109" s="47"/>
      <c r="Y109" s="48"/>
      <c r="Z109" s="49"/>
      <c r="AA109" s="54"/>
      <c r="AB109" s="52"/>
      <c r="AC109" s="52"/>
      <c r="AD109" s="53"/>
      <c r="AE109" s="54"/>
      <c r="AF109" s="184"/>
      <c r="AG109" s="184"/>
      <c r="AH109" s="184"/>
      <c r="AI109" s="184"/>
      <c r="AJ109" s="184"/>
      <c r="AK109" s="184"/>
      <c r="AL109" s="184" t="s">
        <v>60</v>
      </c>
      <c r="AM109" s="184" t="s">
        <v>60</v>
      </c>
      <c r="AN109" s="184"/>
      <c r="AO109" s="52"/>
      <c r="AP109" s="52"/>
      <c r="AQ109" s="52"/>
      <c r="AR109" s="52"/>
      <c r="AS109" s="52"/>
      <c r="AT109" s="52"/>
      <c r="AU109" s="52"/>
      <c r="AV109" s="52"/>
      <c r="AW109" s="53"/>
      <c r="AY109" s="56"/>
      <c r="AZ109" s="57"/>
      <c r="BA109" s="56"/>
      <c r="BB109" s="58"/>
      <c r="BC109" s="58"/>
    </row>
    <row r="110" spans="1:55" s="55" customFormat="1" x14ac:dyDescent="0.25">
      <c r="A110" s="185"/>
      <c r="B110" s="186"/>
      <c r="C110" s="224"/>
      <c r="D110" s="35"/>
      <c r="E110" s="35"/>
      <c r="F110" s="49"/>
      <c r="G110" s="35"/>
      <c r="H110" s="35"/>
      <c r="I110" s="38" t="s">
        <v>122</v>
      </c>
      <c r="J110" s="206">
        <v>0.25</v>
      </c>
      <c r="K110" s="38"/>
      <c r="L110" s="205"/>
      <c r="M110" s="206"/>
      <c r="N110" s="48"/>
      <c r="O110" s="48"/>
      <c r="P110" s="43"/>
      <c r="Q110" s="225"/>
      <c r="R110" s="226"/>
      <c r="S110" s="38"/>
      <c r="T110" s="227"/>
      <c r="U110" s="38"/>
      <c r="V110" s="205"/>
      <c r="W110" s="46"/>
      <c r="X110" s="47"/>
      <c r="Y110" s="48"/>
      <c r="Z110" s="49"/>
      <c r="AA110" s="54"/>
      <c r="AB110" s="52"/>
      <c r="AC110" s="52"/>
      <c r="AD110" s="53"/>
      <c r="AE110" s="54"/>
      <c r="AF110" s="184"/>
      <c r="AG110" s="184"/>
      <c r="AH110" s="184"/>
      <c r="AI110" s="184"/>
      <c r="AJ110" s="184"/>
      <c r="AK110" s="184"/>
      <c r="AL110" s="184" t="s">
        <v>60</v>
      </c>
      <c r="AM110" s="184" t="s">
        <v>60</v>
      </c>
      <c r="AN110" s="184"/>
      <c r="AO110" s="52"/>
      <c r="AP110" s="52"/>
      <c r="AQ110" s="52"/>
      <c r="AR110" s="52"/>
      <c r="AS110" s="52"/>
      <c r="AT110" s="52"/>
      <c r="AU110" s="52"/>
      <c r="AV110" s="52"/>
      <c r="AW110" s="53"/>
      <c r="AY110" s="56"/>
      <c r="AZ110" s="57"/>
      <c r="BA110" s="56"/>
      <c r="BB110" s="58"/>
      <c r="BC110" s="58"/>
    </row>
    <row r="111" spans="1:55" s="55" customFormat="1" x14ac:dyDescent="0.25">
      <c r="A111" s="185"/>
      <c r="B111" s="240"/>
      <c r="C111" s="203"/>
      <c r="D111" s="204"/>
      <c r="E111" s="204"/>
      <c r="F111" s="213"/>
      <c r="G111" s="204"/>
      <c r="H111" s="204"/>
      <c r="I111" s="214" t="s">
        <v>13</v>
      </c>
      <c r="J111" s="216">
        <v>0.25</v>
      </c>
      <c r="K111" s="214"/>
      <c r="L111" s="215"/>
      <c r="M111" s="216"/>
      <c r="N111" s="217"/>
      <c r="O111" s="217"/>
      <c r="P111" s="208"/>
      <c r="Q111" s="218"/>
      <c r="R111" s="219"/>
      <c r="S111" s="214"/>
      <c r="T111" s="242"/>
      <c r="U111" s="214"/>
      <c r="V111" s="215"/>
      <c r="W111" s="220"/>
      <c r="X111" s="221"/>
      <c r="Y111" s="217"/>
      <c r="Z111" s="213"/>
      <c r="AA111" s="88"/>
      <c r="AB111" s="89"/>
      <c r="AC111" s="89"/>
      <c r="AD111" s="90"/>
      <c r="AE111" s="88"/>
      <c r="AF111" s="210"/>
      <c r="AG111" s="210"/>
      <c r="AH111" s="210"/>
      <c r="AI111" s="210"/>
      <c r="AJ111" s="210"/>
      <c r="AK111" s="210"/>
      <c r="AL111" s="210" t="s">
        <v>60</v>
      </c>
      <c r="AM111" s="210" t="s">
        <v>60</v>
      </c>
      <c r="AN111" s="210"/>
      <c r="AO111" s="89"/>
      <c r="AP111" s="89"/>
      <c r="AQ111" s="89"/>
      <c r="AR111" s="89"/>
      <c r="AS111" s="89"/>
      <c r="AT111" s="89"/>
      <c r="AU111" s="89"/>
      <c r="AV111" s="89"/>
      <c r="AW111" s="90"/>
      <c r="AY111" s="56"/>
      <c r="AZ111" s="57"/>
      <c r="BA111" s="56"/>
      <c r="BB111" s="58"/>
      <c r="BC111" s="58"/>
    </row>
    <row r="112" spans="1:55" s="55" customFormat="1" x14ac:dyDescent="0.25">
      <c r="A112" s="241" t="s">
        <v>612</v>
      </c>
      <c r="B112" s="111" t="s">
        <v>636</v>
      </c>
      <c r="C112" s="112" t="s">
        <v>461</v>
      </c>
      <c r="D112" s="113"/>
      <c r="E112" s="113" t="s">
        <v>400</v>
      </c>
      <c r="F112" s="200" t="s">
        <v>52</v>
      </c>
      <c r="G112" s="113">
        <v>6</v>
      </c>
      <c r="H112" s="113">
        <v>2</v>
      </c>
      <c r="I112" s="114" t="s">
        <v>121</v>
      </c>
      <c r="J112" s="115">
        <v>0.25</v>
      </c>
      <c r="K112" s="114" t="s">
        <v>129</v>
      </c>
      <c r="L112" s="116" t="s">
        <v>131</v>
      </c>
      <c r="M112" s="115">
        <v>0.5</v>
      </c>
      <c r="N112" s="197"/>
      <c r="O112" s="197"/>
      <c r="P112" s="198" t="s">
        <v>60</v>
      </c>
      <c r="Q112" s="117"/>
      <c r="R112" s="118"/>
      <c r="S112" s="114" t="s">
        <v>136</v>
      </c>
      <c r="T112" s="131">
        <v>0.25</v>
      </c>
      <c r="U112" s="114" t="s">
        <v>129</v>
      </c>
      <c r="V112" s="116" t="s">
        <v>131</v>
      </c>
      <c r="W112" s="119">
        <v>0.5</v>
      </c>
      <c r="X112" s="199"/>
      <c r="Y112" s="197"/>
      <c r="Z112" s="200" t="s">
        <v>60</v>
      </c>
      <c r="AA112" s="120">
        <v>27</v>
      </c>
      <c r="AB112" s="122"/>
      <c r="AC112" s="122">
        <v>33</v>
      </c>
      <c r="AD112" s="121"/>
      <c r="AE112" s="120"/>
      <c r="AF112" s="201"/>
      <c r="AG112" s="201"/>
      <c r="AH112" s="201"/>
      <c r="AI112" s="201"/>
      <c r="AJ112" s="201" t="s">
        <v>52</v>
      </c>
      <c r="AK112" s="201"/>
      <c r="AL112" s="201"/>
      <c r="AM112" s="201"/>
      <c r="AN112" s="201"/>
      <c r="AO112" s="122"/>
      <c r="AP112" s="122"/>
      <c r="AQ112" s="122"/>
      <c r="AR112" s="122"/>
      <c r="AS112" s="122"/>
      <c r="AT112" s="122"/>
      <c r="AU112" s="122"/>
      <c r="AV112" s="122"/>
      <c r="AW112" s="121"/>
      <c r="AY112" s="56">
        <f>SUM(AA112:AD112)</f>
        <v>60</v>
      </c>
      <c r="AZ112" s="57">
        <f>AY112/G112</f>
        <v>10</v>
      </c>
      <c r="BA112" s="56"/>
      <c r="BB112" s="58">
        <f>J112+J113+M112</f>
        <v>1</v>
      </c>
      <c r="BC112" s="58">
        <f>T112+T113+W112</f>
        <v>1</v>
      </c>
    </row>
    <row r="113" spans="1:55" s="55" customFormat="1" ht="15" x14ac:dyDescent="0.25">
      <c r="A113" s="280"/>
      <c r="B113" s="240"/>
      <c r="C113" s="203"/>
      <c r="D113" s="204"/>
      <c r="E113" s="204"/>
      <c r="F113" s="213"/>
      <c r="G113" s="204"/>
      <c r="H113" s="204"/>
      <c r="I113" s="214" t="s">
        <v>121</v>
      </c>
      <c r="J113" s="216">
        <v>0.25</v>
      </c>
      <c r="K113" s="214"/>
      <c r="L113" s="215"/>
      <c r="M113" s="216"/>
      <c r="N113" s="217"/>
      <c r="O113" s="217"/>
      <c r="P113" s="208"/>
      <c r="Q113" s="218"/>
      <c r="R113" s="219"/>
      <c r="S113" s="214" t="s">
        <v>136</v>
      </c>
      <c r="T113" s="242">
        <v>0.25</v>
      </c>
      <c r="U113" s="214"/>
      <c r="V113" s="215"/>
      <c r="W113" s="220"/>
      <c r="X113" s="221"/>
      <c r="Y113" s="217"/>
      <c r="Z113" s="213"/>
      <c r="AA113" s="88"/>
      <c r="AB113" s="89"/>
      <c r="AC113" s="89"/>
      <c r="AD113" s="90"/>
      <c r="AE113" s="88"/>
      <c r="AF113" s="210"/>
      <c r="AG113" s="210"/>
      <c r="AH113" s="210"/>
      <c r="AI113" s="210"/>
      <c r="AJ113" s="210" t="s">
        <v>52</v>
      </c>
      <c r="AK113" s="210"/>
      <c r="AL113" s="210"/>
      <c r="AM113" s="210"/>
      <c r="AN113" s="210"/>
      <c r="AO113" s="89"/>
      <c r="AP113" s="89"/>
      <c r="AQ113" s="89"/>
      <c r="AR113" s="89"/>
      <c r="AS113" s="89"/>
      <c r="AT113" s="89"/>
      <c r="AU113" s="89"/>
      <c r="AV113" s="89"/>
      <c r="AW113" s="90"/>
      <c r="AY113" s="56"/>
      <c r="AZ113" s="57"/>
      <c r="BA113" s="56"/>
      <c r="BB113" s="58"/>
      <c r="BC113" s="58"/>
    </row>
    <row r="114" spans="1:55" s="55" customFormat="1" x14ac:dyDescent="0.25">
      <c r="A114" s="241" t="s">
        <v>543</v>
      </c>
      <c r="B114" s="111" t="s">
        <v>636</v>
      </c>
      <c r="C114" s="112" t="s">
        <v>462</v>
      </c>
      <c r="D114" s="113"/>
      <c r="E114" s="113" t="s">
        <v>401</v>
      </c>
      <c r="F114" s="200" t="s">
        <v>52</v>
      </c>
      <c r="G114" s="113">
        <v>6</v>
      </c>
      <c r="H114" s="113">
        <v>2</v>
      </c>
      <c r="I114" s="114" t="s">
        <v>482</v>
      </c>
      <c r="J114" s="115">
        <v>0.3</v>
      </c>
      <c r="K114" s="114" t="s">
        <v>129</v>
      </c>
      <c r="L114" s="116" t="s">
        <v>239</v>
      </c>
      <c r="M114" s="115">
        <v>0.45</v>
      </c>
      <c r="N114" s="197"/>
      <c r="O114" s="197"/>
      <c r="P114" s="198" t="s">
        <v>60</v>
      </c>
      <c r="Q114" s="117"/>
      <c r="R114" s="118"/>
      <c r="S114" s="114" t="s">
        <v>136</v>
      </c>
      <c r="T114" s="115">
        <v>0.3</v>
      </c>
      <c r="U114" s="114" t="s">
        <v>129</v>
      </c>
      <c r="V114" s="116" t="s">
        <v>239</v>
      </c>
      <c r="W114" s="119">
        <v>0.45</v>
      </c>
      <c r="X114" s="199">
        <v>0.3</v>
      </c>
      <c r="Y114" s="197">
        <v>0.7</v>
      </c>
      <c r="Z114" s="200"/>
      <c r="AA114" s="120"/>
      <c r="AB114" s="122">
        <v>36</v>
      </c>
      <c r="AC114" s="122"/>
      <c r="AD114" s="121">
        <v>16</v>
      </c>
      <c r="AE114" s="120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122"/>
      <c r="AP114" s="122"/>
      <c r="AQ114" s="122"/>
      <c r="AR114" s="122" t="s">
        <v>52</v>
      </c>
      <c r="AS114" s="122"/>
      <c r="AT114" s="122"/>
      <c r="AU114" s="122"/>
      <c r="AV114" s="122"/>
      <c r="AW114" s="121"/>
      <c r="AY114" s="56">
        <f>SUM(AA114:AD114)</f>
        <v>52</v>
      </c>
      <c r="AZ114" s="57">
        <f>AY114/G114</f>
        <v>8.6666666666666661</v>
      </c>
      <c r="BA114" s="56"/>
      <c r="BB114" s="58">
        <f>J114+J115+M114</f>
        <v>1</v>
      </c>
      <c r="BC114" s="58">
        <f>T114+T115+W114</f>
        <v>1</v>
      </c>
    </row>
    <row r="115" spans="1:55" s="55" customFormat="1" x14ac:dyDescent="0.25">
      <c r="A115" s="185"/>
      <c r="B115" s="202"/>
      <c r="C115" s="203"/>
      <c r="D115" s="204"/>
      <c r="E115" s="204"/>
      <c r="F115" s="213"/>
      <c r="G115" s="204"/>
      <c r="H115" s="204"/>
      <c r="I115" s="214" t="s">
        <v>121</v>
      </c>
      <c r="J115" s="216">
        <v>0.25</v>
      </c>
      <c r="K115" s="214"/>
      <c r="L115" s="215"/>
      <c r="M115" s="216"/>
      <c r="N115" s="217"/>
      <c r="O115" s="217"/>
      <c r="P115" s="208"/>
      <c r="Q115" s="218"/>
      <c r="R115" s="219"/>
      <c r="S115" s="214" t="s">
        <v>136</v>
      </c>
      <c r="T115" s="216">
        <v>0.25</v>
      </c>
      <c r="U115" s="214"/>
      <c r="V115" s="215"/>
      <c r="W115" s="220"/>
      <c r="X115" s="221">
        <v>0</v>
      </c>
      <c r="Y115" s="217"/>
      <c r="Z115" s="213"/>
      <c r="AA115" s="88"/>
      <c r="AB115" s="89"/>
      <c r="AC115" s="89"/>
      <c r="AD115" s="90"/>
      <c r="AE115" s="88"/>
      <c r="AF115" s="210"/>
      <c r="AG115" s="210"/>
      <c r="AH115" s="210"/>
      <c r="AI115" s="210"/>
      <c r="AJ115" s="210"/>
      <c r="AK115" s="210"/>
      <c r="AL115" s="210"/>
      <c r="AM115" s="210"/>
      <c r="AN115" s="210"/>
      <c r="AO115" s="89"/>
      <c r="AP115" s="89"/>
      <c r="AQ115" s="89"/>
      <c r="AR115" s="89" t="s">
        <v>52</v>
      </c>
      <c r="AS115" s="89"/>
      <c r="AT115" s="89"/>
      <c r="AU115" s="89"/>
      <c r="AV115" s="89"/>
      <c r="AW115" s="90"/>
      <c r="AY115" s="56"/>
      <c r="AZ115" s="57"/>
      <c r="BA115" s="56"/>
      <c r="BB115" s="58"/>
      <c r="BC115" s="58"/>
    </row>
    <row r="116" spans="1:55" s="55" customFormat="1" x14ac:dyDescent="0.25">
      <c r="A116" s="241" t="s">
        <v>609</v>
      </c>
      <c r="B116" s="111" t="s">
        <v>627</v>
      </c>
      <c r="C116" s="112" t="s">
        <v>463</v>
      </c>
      <c r="D116" s="113"/>
      <c r="E116" s="123" t="s">
        <v>402</v>
      </c>
      <c r="F116" s="134" t="s">
        <v>52</v>
      </c>
      <c r="G116" s="123">
        <v>6</v>
      </c>
      <c r="H116" s="123">
        <v>2</v>
      </c>
      <c r="I116" s="114" t="s">
        <v>22</v>
      </c>
      <c r="J116" s="126">
        <v>0.25</v>
      </c>
      <c r="K116" s="124" t="s">
        <v>129</v>
      </c>
      <c r="L116" s="125" t="s">
        <v>239</v>
      </c>
      <c r="M116" s="126">
        <v>0.5</v>
      </c>
      <c r="N116" s="127"/>
      <c r="O116" s="127"/>
      <c r="P116" s="198" t="s">
        <v>60</v>
      </c>
      <c r="Q116" s="129"/>
      <c r="R116" s="130"/>
      <c r="S116" s="124" t="s">
        <v>136</v>
      </c>
      <c r="T116" s="243">
        <v>0.25</v>
      </c>
      <c r="U116" s="124" t="s">
        <v>129</v>
      </c>
      <c r="V116" s="125" t="s">
        <v>239</v>
      </c>
      <c r="W116" s="119">
        <v>0.5</v>
      </c>
      <c r="X116" s="199">
        <v>0</v>
      </c>
      <c r="Y116" s="197">
        <v>1</v>
      </c>
      <c r="Z116" s="200"/>
      <c r="AA116" s="135"/>
      <c r="AB116" s="136">
        <v>54</v>
      </c>
      <c r="AC116" s="122"/>
      <c r="AD116" s="121">
        <v>6</v>
      </c>
      <c r="AE116" s="120"/>
      <c r="AF116" s="201"/>
      <c r="AG116" s="201"/>
      <c r="AH116" s="201"/>
      <c r="AI116" s="201"/>
      <c r="AJ116" s="201"/>
      <c r="AK116" s="201"/>
      <c r="AL116" s="201"/>
      <c r="AM116" s="201" t="s">
        <v>52</v>
      </c>
      <c r="AN116" s="201"/>
      <c r="AO116" s="122"/>
      <c r="AP116" s="122"/>
      <c r="AQ116" s="122"/>
      <c r="AR116" s="122"/>
      <c r="AS116" s="122"/>
      <c r="AT116" s="122"/>
      <c r="AU116" s="122"/>
      <c r="AV116" s="122"/>
      <c r="AW116" s="121"/>
      <c r="AY116" s="56">
        <f>SUM(AA116:AD116)</f>
        <v>60</v>
      </c>
      <c r="AZ116" s="57">
        <f>AY116/G116</f>
        <v>10</v>
      </c>
      <c r="BA116" s="56"/>
      <c r="BB116" s="58">
        <f>J116+J117+M116</f>
        <v>1</v>
      </c>
      <c r="BC116" s="58">
        <f>T116+T117+W116</f>
        <v>1</v>
      </c>
    </row>
    <row r="117" spans="1:55" s="55" customFormat="1" x14ac:dyDescent="0.25">
      <c r="A117" s="185"/>
      <c r="B117" s="202"/>
      <c r="C117" s="187"/>
      <c r="D117" s="60"/>
      <c r="E117" s="60"/>
      <c r="F117" s="73"/>
      <c r="G117" s="60"/>
      <c r="H117" s="60"/>
      <c r="I117" s="63" t="s">
        <v>121</v>
      </c>
      <c r="J117" s="189">
        <v>0.25</v>
      </c>
      <c r="K117" s="63"/>
      <c r="L117" s="188"/>
      <c r="M117" s="189"/>
      <c r="N117" s="72"/>
      <c r="O117" s="72"/>
      <c r="P117" s="43"/>
      <c r="Q117" s="190"/>
      <c r="R117" s="191"/>
      <c r="S117" s="63" t="s">
        <v>136</v>
      </c>
      <c r="T117" s="244">
        <v>0.25</v>
      </c>
      <c r="U117" s="63"/>
      <c r="V117" s="188"/>
      <c r="W117" s="70"/>
      <c r="X117" s="71">
        <v>0</v>
      </c>
      <c r="Y117" s="72"/>
      <c r="Z117" s="73"/>
      <c r="AA117" s="193"/>
      <c r="AB117" s="76"/>
      <c r="AC117" s="76"/>
      <c r="AD117" s="77"/>
      <c r="AE117" s="54"/>
      <c r="AF117" s="184"/>
      <c r="AG117" s="184"/>
      <c r="AH117" s="184"/>
      <c r="AI117" s="184"/>
      <c r="AJ117" s="184"/>
      <c r="AK117" s="184"/>
      <c r="AL117" s="184"/>
      <c r="AM117" s="184" t="s">
        <v>52</v>
      </c>
      <c r="AN117" s="184"/>
      <c r="AO117" s="52"/>
      <c r="AP117" s="52"/>
      <c r="AQ117" s="52"/>
      <c r="AR117" s="52"/>
      <c r="AS117" s="52"/>
      <c r="AT117" s="52"/>
      <c r="AU117" s="52"/>
      <c r="AV117" s="52"/>
      <c r="AW117" s="53"/>
      <c r="AY117" s="56"/>
      <c r="AZ117" s="57"/>
      <c r="BA117" s="56"/>
      <c r="BB117" s="58"/>
      <c r="BC117" s="58"/>
    </row>
    <row r="118" spans="1:55" s="55" customFormat="1" x14ac:dyDescent="0.25">
      <c r="A118" s="241" t="s">
        <v>612</v>
      </c>
      <c r="B118" s="111" t="s">
        <v>627</v>
      </c>
      <c r="C118" s="112" t="s">
        <v>464</v>
      </c>
      <c r="D118" s="113"/>
      <c r="E118" s="113" t="s">
        <v>403</v>
      </c>
      <c r="F118" s="200" t="s">
        <v>52</v>
      </c>
      <c r="G118" s="113">
        <v>3</v>
      </c>
      <c r="H118" s="113">
        <v>1</v>
      </c>
      <c r="I118" s="114" t="s">
        <v>122</v>
      </c>
      <c r="J118" s="115">
        <v>0.25</v>
      </c>
      <c r="K118" s="114" t="s">
        <v>52</v>
      </c>
      <c r="L118" s="116"/>
      <c r="M118" s="115">
        <v>0.5</v>
      </c>
      <c r="N118" s="197"/>
      <c r="O118" s="197"/>
      <c r="P118" s="198" t="s">
        <v>60</v>
      </c>
      <c r="Q118" s="117"/>
      <c r="R118" s="118"/>
      <c r="S118" s="114" t="s">
        <v>136</v>
      </c>
      <c r="T118" s="131">
        <v>0.25</v>
      </c>
      <c r="U118" s="114" t="s">
        <v>52</v>
      </c>
      <c r="V118" s="116"/>
      <c r="W118" s="119">
        <v>0.5</v>
      </c>
      <c r="X118" s="199"/>
      <c r="Y118" s="197"/>
      <c r="Z118" s="200" t="s">
        <v>60</v>
      </c>
      <c r="AA118" s="120">
        <v>7.5</v>
      </c>
      <c r="AB118" s="122"/>
      <c r="AC118" s="122">
        <v>7.5</v>
      </c>
      <c r="AD118" s="121">
        <v>20</v>
      </c>
      <c r="AE118" s="120"/>
      <c r="AF118" s="201"/>
      <c r="AG118" s="201"/>
      <c r="AH118" s="201"/>
      <c r="AI118" s="201"/>
      <c r="AJ118" s="201"/>
      <c r="AK118" s="201"/>
      <c r="AL118" s="201"/>
      <c r="AM118" s="201" t="s">
        <v>52</v>
      </c>
      <c r="AN118" s="201"/>
      <c r="AO118" s="122"/>
      <c r="AP118" s="122"/>
      <c r="AQ118" s="122"/>
      <c r="AR118" s="122"/>
      <c r="AS118" s="122"/>
      <c r="AT118" s="122"/>
      <c r="AU118" s="122"/>
      <c r="AV118" s="122"/>
      <c r="AW118" s="121"/>
      <c r="AY118" s="56">
        <f>SUM(AA118:AD118)</f>
        <v>35</v>
      </c>
      <c r="AZ118" s="57">
        <f>AY118/G118</f>
        <v>11.666666666666666</v>
      </c>
      <c r="BA118" s="56"/>
      <c r="BB118" s="58">
        <f>J118+J119+M118</f>
        <v>1</v>
      </c>
      <c r="BC118" s="58">
        <f>T118+T119+W118</f>
        <v>1</v>
      </c>
    </row>
    <row r="119" spans="1:55" s="55" customFormat="1" x14ac:dyDescent="0.25">
      <c r="A119" s="185"/>
      <c r="B119" s="240"/>
      <c r="C119" s="203"/>
      <c r="D119" s="204"/>
      <c r="E119" s="204"/>
      <c r="F119" s="213"/>
      <c r="G119" s="204"/>
      <c r="H119" s="204"/>
      <c r="I119" s="214" t="s">
        <v>12</v>
      </c>
      <c r="J119" s="216">
        <v>0.25</v>
      </c>
      <c r="K119" s="214"/>
      <c r="L119" s="215"/>
      <c r="M119" s="216"/>
      <c r="N119" s="217"/>
      <c r="O119" s="217"/>
      <c r="P119" s="208"/>
      <c r="Q119" s="218"/>
      <c r="R119" s="219"/>
      <c r="S119" s="214" t="s">
        <v>136</v>
      </c>
      <c r="T119" s="242">
        <v>0.25</v>
      </c>
      <c r="U119" s="214"/>
      <c r="V119" s="215"/>
      <c r="W119" s="220"/>
      <c r="X119" s="221"/>
      <c r="Y119" s="217"/>
      <c r="Z119" s="213"/>
      <c r="AA119" s="88"/>
      <c r="AB119" s="89"/>
      <c r="AC119" s="89"/>
      <c r="AD119" s="90"/>
      <c r="AE119" s="88"/>
      <c r="AF119" s="210"/>
      <c r="AG119" s="210"/>
      <c r="AH119" s="210"/>
      <c r="AI119" s="210"/>
      <c r="AJ119" s="210"/>
      <c r="AK119" s="210"/>
      <c r="AL119" s="210"/>
      <c r="AM119" s="210" t="s">
        <v>52</v>
      </c>
      <c r="AN119" s="210"/>
      <c r="AO119" s="89"/>
      <c r="AP119" s="89"/>
      <c r="AQ119" s="89"/>
      <c r="AR119" s="89"/>
      <c r="AS119" s="89"/>
      <c r="AT119" s="89"/>
      <c r="AU119" s="89"/>
      <c r="AV119" s="89"/>
      <c r="AW119" s="90"/>
      <c r="AY119" s="56"/>
      <c r="AZ119" s="57"/>
      <c r="BA119" s="56"/>
      <c r="BB119" s="58"/>
      <c r="BC119" s="58"/>
    </row>
    <row r="120" spans="1:55" s="55" customFormat="1" x14ac:dyDescent="0.25">
      <c r="A120" s="241" t="s">
        <v>571</v>
      </c>
      <c r="B120" s="111" t="s">
        <v>636</v>
      </c>
      <c r="C120" s="112" t="s">
        <v>465</v>
      </c>
      <c r="D120" s="113"/>
      <c r="E120" s="113" t="s">
        <v>404</v>
      </c>
      <c r="F120" s="200" t="s">
        <v>52</v>
      </c>
      <c r="G120" s="113">
        <v>3</v>
      </c>
      <c r="H120" s="113">
        <v>1</v>
      </c>
      <c r="I120" s="114" t="s">
        <v>22</v>
      </c>
      <c r="J120" s="115">
        <v>0.5</v>
      </c>
      <c r="K120" s="114"/>
      <c r="L120" s="116"/>
      <c r="M120" s="115"/>
      <c r="N120" s="197"/>
      <c r="O120" s="197"/>
      <c r="P120" s="198"/>
      <c r="Q120" s="117" t="s">
        <v>9</v>
      </c>
      <c r="R120" s="118"/>
      <c r="S120" s="114" t="s">
        <v>9</v>
      </c>
      <c r="T120" s="131"/>
      <c r="U120" s="114" t="s">
        <v>52</v>
      </c>
      <c r="V120" s="116"/>
      <c r="W120" s="119">
        <v>1</v>
      </c>
      <c r="X120" s="199"/>
      <c r="Y120" s="197"/>
      <c r="Z120" s="200" t="s">
        <v>60</v>
      </c>
      <c r="AA120" s="120">
        <v>15</v>
      </c>
      <c r="AB120" s="122"/>
      <c r="AC120" s="122">
        <v>15</v>
      </c>
      <c r="AD120" s="121"/>
      <c r="AE120" s="120"/>
      <c r="AF120" s="201"/>
      <c r="AG120" s="201"/>
      <c r="AH120" s="201"/>
      <c r="AI120" s="201"/>
      <c r="AJ120" s="201"/>
      <c r="AK120" s="201"/>
      <c r="AL120" s="201"/>
      <c r="AM120" s="201" t="s">
        <v>52</v>
      </c>
      <c r="AN120" s="201"/>
      <c r="AO120" s="122"/>
      <c r="AP120" s="122"/>
      <c r="AQ120" s="122"/>
      <c r="AR120" s="122"/>
      <c r="AS120" s="122"/>
      <c r="AT120" s="122"/>
      <c r="AU120" s="122"/>
      <c r="AV120" s="122"/>
      <c r="AW120" s="121"/>
      <c r="AY120" s="56">
        <f>SUM(AA120:AD120)</f>
        <v>30</v>
      </c>
      <c r="AZ120" s="57">
        <f>AY120/G120</f>
        <v>10</v>
      </c>
      <c r="BA120" s="56"/>
      <c r="BB120" s="58">
        <f>J120+J121+M120</f>
        <v>1</v>
      </c>
      <c r="BC120" s="58">
        <f>T120+T121+W120</f>
        <v>1</v>
      </c>
    </row>
    <row r="121" spans="1:55" s="55" customFormat="1" ht="15" x14ac:dyDescent="0.25">
      <c r="A121" s="280"/>
      <c r="B121" s="240"/>
      <c r="C121" s="203"/>
      <c r="D121" s="204"/>
      <c r="E121" s="204"/>
      <c r="F121" s="213"/>
      <c r="G121" s="204"/>
      <c r="H121" s="204"/>
      <c r="I121" s="214" t="s">
        <v>22</v>
      </c>
      <c r="J121" s="216">
        <v>0.5</v>
      </c>
      <c r="K121" s="214"/>
      <c r="L121" s="215"/>
      <c r="M121" s="216"/>
      <c r="N121" s="217"/>
      <c r="O121" s="217"/>
      <c r="P121" s="208"/>
      <c r="Q121" s="218"/>
      <c r="R121" s="219"/>
      <c r="S121" s="214" t="s">
        <v>9</v>
      </c>
      <c r="T121" s="242"/>
      <c r="U121" s="214"/>
      <c r="V121" s="215"/>
      <c r="W121" s="220"/>
      <c r="X121" s="221"/>
      <c r="Y121" s="217"/>
      <c r="Z121" s="213"/>
      <c r="AA121" s="88"/>
      <c r="AB121" s="89"/>
      <c r="AC121" s="89"/>
      <c r="AD121" s="90"/>
      <c r="AE121" s="88"/>
      <c r="AF121" s="210"/>
      <c r="AG121" s="210"/>
      <c r="AH121" s="210"/>
      <c r="AI121" s="210"/>
      <c r="AJ121" s="210"/>
      <c r="AK121" s="210"/>
      <c r="AL121" s="210"/>
      <c r="AM121" s="210" t="s">
        <v>52</v>
      </c>
      <c r="AN121" s="210"/>
      <c r="AO121" s="89"/>
      <c r="AP121" s="89"/>
      <c r="AQ121" s="89"/>
      <c r="AR121" s="89"/>
      <c r="AS121" s="89"/>
      <c r="AT121" s="89"/>
      <c r="AU121" s="89"/>
      <c r="AV121" s="89"/>
      <c r="AW121" s="90"/>
      <c r="AY121" s="56"/>
      <c r="AZ121" s="57"/>
      <c r="BA121" s="56"/>
      <c r="BB121" s="58"/>
      <c r="BC121" s="58"/>
    </row>
    <row r="122" spans="1:55" s="55" customFormat="1" x14ac:dyDescent="0.25">
      <c r="A122" s="241" t="s">
        <v>585</v>
      </c>
      <c r="B122" s="111" t="s">
        <v>636</v>
      </c>
      <c r="C122" s="112" t="s">
        <v>466</v>
      </c>
      <c r="D122" s="113"/>
      <c r="E122" s="113" t="s">
        <v>405</v>
      </c>
      <c r="F122" s="200" t="s">
        <v>60</v>
      </c>
      <c r="G122" s="113">
        <v>6</v>
      </c>
      <c r="H122" s="113">
        <v>2</v>
      </c>
      <c r="I122" s="313" t="s">
        <v>639</v>
      </c>
      <c r="J122" s="115">
        <v>0.33329999999999999</v>
      </c>
      <c r="K122" s="114"/>
      <c r="L122" s="116"/>
      <c r="M122" s="115"/>
      <c r="N122" s="197"/>
      <c r="O122" s="197"/>
      <c r="P122" s="198"/>
      <c r="Q122" s="117" t="s">
        <v>9</v>
      </c>
      <c r="R122" s="118"/>
      <c r="S122" s="114" t="s">
        <v>136</v>
      </c>
      <c r="T122" s="131">
        <v>0.16664999999999999</v>
      </c>
      <c r="U122" s="114" t="s">
        <v>52</v>
      </c>
      <c r="V122" s="116"/>
      <c r="W122" s="119">
        <v>0.5</v>
      </c>
      <c r="X122" s="199"/>
      <c r="Y122" s="197"/>
      <c r="Z122" s="200" t="s">
        <v>60</v>
      </c>
      <c r="AA122" s="120"/>
      <c r="AB122" s="122"/>
      <c r="AC122" s="122"/>
      <c r="AD122" s="121">
        <v>40</v>
      </c>
      <c r="AE122" s="120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122"/>
      <c r="AP122" s="122"/>
      <c r="AQ122" s="122" t="s">
        <v>52</v>
      </c>
      <c r="AR122" s="122"/>
      <c r="AS122" s="122"/>
      <c r="AT122" s="122"/>
      <c r="AU122" s="122"/>
      <c r="AV122" s="122"/>
      <c r="AW122" s="121"/>
      <c r="AY122" s="56">
        <f>SUM(AA122:AD122)</f>
        <v>40</v>
      </c>
      <c r="AZ122" s="57">
        <f>AY122/G122</f>
        <v>6.666666666666667</v>
      </c>
      <c r="BA122" s="56"/>
      <c r="BB122" s="58">
        <f>J122+J123+J124+M122</f>
        <v>0.99990000000000001</v>
      </c>
      <c r="BC122" s="58">
        <f>T122+T123+T124+W122</f>
        <v>1</v>
      </c>
    </row>
    <row r="123" spans="1:55" s="55" customFormat="1" ht="15" x14ac:dyDescent="0.25">
      <c r="A123" s="245"/>
      <c r="B123" s="246"/>
      <c r="C123" s="224"/>
      <c r="D123" s="35"/>
      <c r="E123" s="35"/>
      <c r="F123" s="49"/>
      <c r="G123" s="35"/>
      <c r="H123" s="35"/>
      <c r="I123" s="38" t="s">
        <v>354</v>
      </c>
      <c r="J123" s="206">
        <v>0.33329999999999999</v>
      </c>
      <c r="K123" s="38"/>
      <c r="L123" s="205"/>
      <c r="M123" s="206"/>
      <c r="N123" s="48"/>
      <c r="O123" s="48"/>
      <c r="P123" s="43"/>
      <c r="Q123" s="225"/>
      <c r="R123" s="226"/>
      <c r="S123" s="38" t="s">
        <v>136</v>
      </c>
      <c r="T123" s="227">
        <v>0.16664999999999999</v>
      </c>
      <c r="U123" s="38"/>
      <c r="V123" s="205"/>
      <c r="W123" s="46"/>
      <c r="X123" s="47"/>
      <c r="Y123" s="48"/>
      <c r="Z123" s="49"/>
      <c r="AA123" s="54"/>
      <c r="AB123" s="52"/>
      <c r="AC123" s="52"/>
      <c r="AD123" s="53"/>
      <c r="AE123" s="5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52"/>
      <c r="AP123" s="52"/>
      <c r="AQ123" s="52" t="s">
        <v>52</v>
      </c>
      <c r="AR123" s="52"/>
      <c r="AS123" s="52"/>
      <c r="AT123" s="52"/>
      <c r="AU123" s="52"/>
      <c r="AV123" s="52"/>
      <c r="AW123" s="53"/>
      <c r="AY123" s="56"/>
      <c r="AZ123" s="57"/>
      <c r="BA123" s="56"/>
      <c r="BB123" s="58"/>
      <c r="BC123" s="58"/>
    </row>
    <row r="124" spans="1:55" s="55" customFormat="1" ht="15" x14ac:dyDescent="0.25">
      <c r="A124" s="280"/>
      <c r="B124" s="240"/>
      <c r="C124" s="203"/>
      <c r="D124" s="204"/>
      <c r="E124" s="204"/>
      <c r="F124" s="213"/>
      <c r="G124" s="204"/>
      <c r="H124" s="204"/>
      <c r="I124" s="312" t="s">
        <v>13</v>
      </c>
      <c r="J124" s="216">
        <v>0.33329999999999999</v>
      </c>
      <c r="K124" s="214"/>
      <c r="L124" s="215"/>
      <c r="M124" s="216"/>
      <c r="N124" s="217"/>
      <c r="O124" s="217"/>
      <c r="P124" s="208"/>
      <c r="Q124" s="218"/>
      <c r="R124" s="219"/>
      <c r="S124" s="214" t="s">
        <v>136</v>
      </c>
      <c r="T124" s="220">
        <v>0.16669999999999999</v>
      </c>
      <c r="U124" s="214"/>
      <c r="V124" s="215"/>
      <c r="W124" s="220"/>
      <c r="X124" s="221"/>
      <c r="Y124" s="217"/>
      <c r="Z124" s="213"/>
      <c r="AA124" s="88"/>
      <c r="AB124" s="89"/>
      <c r="AC124" s="89"/>
      <c r="AD124" s="90"/>
      <c r="AE124" s="88"/>
      <c r="AF124" s="210"/>
      <c r="AG124" s="210"/>
      <c r="AH124" s="210"/>
      <c r="AI124" s="210"/>
      <c r="AJ124" s="210"/>
      <c r="AK124" s="210"/>
      <c r="AL124" s="210"/>
      <c r="AM124" s="210"/>
      <c r="AN124" s="210"/>
      <c r="AO124" s="89"/>
      <c r="AP124" s="89"/>
      <c r="AQ124" s="89" t="s">
        <v>52</v>
      </c>
      <c r="AR124" s="89"/>
      <c r="AS124" s="89"/>
      <c r="AT124" s="89"/>
      <c r="AU124" s="89"/>
      <c r="AV124" s="89"/>
      <c r="AW124" s="90"/>
      <c r="AY124" s="56"/>
      <c r="AZ124" s="57"/>
      <c r="BA124" s="56"/>
      <c r="BB124" s="58"/>
      <c r="BC124" s="58"/>
    </row>
    <row r="125" spans="1:55" s="55" customFormat="1" x14ac:dyDescent="0.25">
      <c r="A125" s="241" t="s">
        <v>504</v>
      </c>
      <c r="B125" s="111" t="s">
        <v>636</v>
      </c>
      <c r="C125" s="112" t="s">
        <v>467</v>
      </c>
      <c r="D125" s="113"/>
      <c r="E125" s="113" t="s">
        <v>406</v>
      </c>
      <c r="F125" s="200" t="s">
        <v>52</v>
      </c>
      <c r="G125" s="113">
        <v>6</v>
      </c>
      <c r="H125" s="113">
        <v>2</v>
      </c>
      <c r="I125" s="38" t="s">
        <v>122</v>
      </c>
      <c r="J125" s="115">
        <v>0.3</v>
      </c>
      <c r="K125" s="114"/>
      <c r="L125" s="116"/>
      <c r="M125" s="115"/>
      <c r="N125" s="197"/>
      <c r="O125" s="197"/>
      <c r="P125" s="198"/>
      <c r="Q125" s="117" t="s">
        <v>136</v>
      </c>
      <c r="R125" s="118"/>
      <c r="S125" s="114"/>
      <c r="T125" s="131"/>
      <c r="U125" s="114"/>
      <c r="V125" s="116"/>
      <c r="W125" s="119"/>
      <c r="X125" s="199"/>
      <c r="Y125" s="197"/>
      <c r="Z125" s="200"/>
      <c r="AA125" s="120"/>
      <c r="AB125" s="122"/>
      <c r="AC125" s="122">
        <v>6</v>
      </c>
      <c r="AD125" s="121">
        <v>54</v>
      </c>
      <c r="AE125" s="120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122" t="s">
        <v>52</v>
      </c>
      <c r="AP125" s="122"/>
      <c r="AQ125" s="122"/>
      <c r="AR125" s="122"/>
      <c r="AS125" s="122"/>
      <c r="AT125" s="122"/>
      <c r="AU125" s="122"/>
      <c r="AV125" s="122"/>
      <c r="AW125" s="121"/>
      <c r="AY125" s="56">
        <f>SUM(AA125:AD125)</f>
        <v>60</v>
      </c>
      <c r="AZ125" s="57">
        <f>AY125/G125</f>
        <v>10</v>
      </c>
      <c r="BA125" s="56"/>
      <c r="BB125" s="58">
        <f>J125+J126+J127+M125</f>
        <v>1</v>
      </c>
      <c r="BC125" s="58">
        <f>T125+T126+T127+W125</f>
        <v>0</v>
      </c>
    </row>
    <row r="126" spans="1:55" s="55" customFormat="1" ht="15" x14ac:dyDescent="0.25">
      <c r="A126" s="245"/>
      <c r="B126" s="246"/>
      <c r="C126" s="224"/>
      <c r="D126" s="35"/>
      <c r="E126" s="35"/>
      <c r="F126" s="49"/>
      <c r="G126" s="35"/>
      <c r="H126" s="35"/>
      <c r="I126" s="38" t="s">
        <v>122</v>
      </c>
      <c r="J126" s="206">
        <v>0.3</v>
      </c>
      <c r="K126" s="38"/>
      <c r="L126" s="205"/>
      <c r="M126" s="206"/>
      <c r="N126" s="48"/>
      <c r="O126" s="48"/>
      <c r="P126" s="43"/>
      <c r="Q126" s="225"/>
      <c r="R126" s="226"/>
      <c r="S126" s="38"/>
      <c r="T126" s="206"/>
      <c r="U126" s="38"/>
      <c r="V126" s="205"/>
      <c r="W126" s="46"/>
      <c r="X126" s="47"/>
      <c r="Y126" s="48"/>
      <c r="Z126" s="49"/>
      <c r="AA126" s="54"/>
      <c r="AB126" s="52"/>
      <c r="AC126" s="52"/>
      <c r="AD126" s="53"/>
      <c r="AE126" s="5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52" t="s">
        <v>52</v>
      </c>
      <c r="AP126" s="52"/>
      <c r="AQ126" s="52"/>
      <c r="AR126" s="52"/>
      <c r="AS126" s="52"/>
      <c r="AT126" s="52"/>
      <c r="AU126" s="52"/>
      <c r="AV126" s="52"/>
      <c r="AW126" s="53"/>
      <c r="AY126" s="56"/>
      <c r="AZ126" s="57"/>
      <c r="BA126" s="56"/>
      <c r="BB126" s="58"/>
      <c r="BC126" s="58"/>
    </row>
    <row r="127" spans="1:55" s="55" customFormat="1" x14ac:dyDescent="0.25">
      <c r="A127" s="185"/>
      <c r="B127" s="240"/>
      <c r="C127" s="203"/>
      <c r="D127" s="204"/>
      <c r="E127" s="204"/>
      <c r="F127" s="213"/>
      <c r="G127" s="204"/>
      <c r="H127" s="204"/>
      <c r="I127" s="214" t="s">
        <v>122</v>
      </c>
      <c r="J127" s="216">
        <v>0.4</v>
      </c>
      <c r="K127" s="214"/>
      <c r="L127" s="215"/>
      <c r="M127" s="216"/>
      <c r="N127" s="217"/>
      <c r="O127" s="217"/>
      <c r="P127" s="208"/>
      <c r="Q127" s="218"/>
      <c r="R127" s="219"/>
      <c r="S127" s="214"/>
      <c r="T127" s="216"/>
      <c r="U127" s="214"/>
      <c r="V127" s="215"/>
      <c r="W127" s="220"/>
      <c r="X127" s="221"/>
      <c r="Y127" s="217"/>
      <c r="Z127" s="213"/>
      <c r="AA127" s="88"/>
      <c r="AB127" s="89"/>
      <c r="AC127" s="89"/>
      <c r="AD127" s="90"/>
      <c r="AE127" s="88"/>
      <c r="AF127" s="210"/>
      <c r="AG127" s="210"/>
      <c r="AH127" s="210"/>
      <c r="AI127" s="210"/>
      <c r="AJ127" s="210"/>
      <c r="AK127" s="210"/>
      <c r="AL127" s="210"/>
      <c r="AM127" s="210"/>
      <c r="AN127" s="210"/>
      <c r="AO127" s="89" t="s">
        <v>52</v>
      </c>
      <c r="AP127" s="89"/>
      <c r="AQ127" s="89"/>
      <c r="AR127" s="89"/>
      <c r="AS127" s="89"/>
      <c r="AT127" s="89"/>
      <c r="AU127" s="89"/>
      <c r="AV127" s="89"/>
      <c r="AW127" s="90"/>
      <c r="AY127" s="56"/>
      <c r="AZ127" s="57"/>
      <c r="BA127" s="56"/>
      <c r="BB127" s="58"/>
      <c r="BC127" s="58"/>
    </row>
    <row r="128" spans="1:55" s="55" customFormat="1" x14ac:dyDescent="0.25">
      <c r="A128" s="241" t="s">
        <v>613</v>
      </c>
      <c r="B128" s="111" t="s">
        <v>627</v>
      </c>
      <c r="C128" s="112" t="s">
        <v>468</v>
      </c>
      <c r="D128" s="113" t="s">
        <v>60</v>
      </c>
      <c r="E128" s="113" t="s">
        <v>407</v>
      </c>
      <c r="F128" s="200" t="s">
        <v>52</v>
      </c>
      <c r="G128" s="113">
        <v>3</v>
      </c>
      <c r="H128" s="113">
        <v>1</v>
      </c>
      <c r="I128" s="114" t="s">
        <v>123</v>
      </c>
      <c r="J128" s="115">
        <v>0.25</v>
      </c>
      <c r="K128" s="114" t="s">
        <v>129</v>
      </c>
      <c r="L128" s="116" t="s">
        <v>133</v>
      </c>
      <c r="M128" s="115">
        <v>0.5</v>
      </c>
      <c r="N128" s="197">
        <v>0</v>
      </c>
      <c r="O128" s="197">
        <v>1</v>
      </c>
      <c r="P128" s="198"/>
      <c r="Q128" s="117"/>
      <c r="R128" s="118"/>
      <c r="S128" s="114" t="s">
        <v>136</v>
      </c>
      <c r="T128" s="131">
        <v>0.25</v>
      </c>
      <c r="U128" s="114" t="s">
        <v>129</v>
      </c>
      <c r="V128" s="116" t="s">
        <v>133</v>
      </c>
      <c r="W128" s="119">
        <v>0.5</v>
      </c>
      <c r="X128" s="199">
        <v>0</v>
      </c>
      <c r="Y128" s="197">
        <v>1</v>
      </c>
      <c r="Z128" s="200"/>
      <c r="AA128" s="120">
        <v>15</v>
      </c>
      <c r="AB128" s="122"/>
      <c r="AC128" s="122">
        <v>15</v>
      </c>
      <c r="AD128" s="121"/>
      <c r="AE128" s="120"/>
      <c r="AF128" s="201"/>
      <c r="AG128" s="201"/>
      <c r="AH128" s="201"/>
      <c r="AI128" s="201"/>
      <c r="AJ128" s="201"/>
      <c r="AK128" s="201"/>
      <c r="AL128" s="201"/>
      <c r="AM128" s="201"/>
      <c r="AN128" s="201"/>
      <c r="AO128" s="122" t="s">
        <v>52</v>
      </c>
      <c r="AP128" s="122" t="s">
        <v>52</v>
      </c>
      <c r="AQ128" s="122"/>
      <c r="AR128" s="122"/>
      <c r="AS128" s="122"/>
      <c r="AT128" s="122"/>
      <c r="AU128" s="122"/>
      <c r="AV128" s="122"/>
      <c r="AW128" s="121"/>
      <c r="AY128" s="56">
        <f>SUM(AA128:AD128)</f>
        <v>30</v>
      </c>
      <c r="AZ128" s="57">
        <f>AY128/G128</f>
        <v>10</v>
      </c>
      <c r="BA128" s="56"/>
      <c r="BB128" s="58">
        <f>J128+J129+M128</f>
        <v>1</v>
      </c>
      <c r="BC128" s="58">
        <f>T128+T129+W128</f>
        <v>1</v>
      </c>
    </row>
    <row r="129" spans="1:55" s="55" customFormat="1" x14ac:dyDescent="0.25">
      <c r="A129" s="185"/>
      <c r="B129" s="240"/>
      <c r="C129" s="224"/>
      <c r="D129" s="35"/>
      <c r="E129" s="35"/>
      <c r="F129" s="49"/>
      <c r="G129" s="35"/>
      <c r="H129" s="35"/>
      <c r="I129" s="38" t="s">
        <v>121</v>
      </c>
      <c r="J129" s="206">
        <v>0.25</v>
      </c>
      <c r="K129" s="38"/>
      <c r="L129" s="205"/>
      <c r="M129" s="206"/>
      <c r="N129" s="48">
        <v>0</v>
      </c>
      <c r="O129" s="48"/>
      <c r="P129" s="43"/>
      <c r="Q129" s="225"/>
      <c r="R129" s="226"/>
      <c r="S129" s="38" t="s">
        <v>136</v>
      </c>
      <c r="T129" s="227">
        <v>0.25</v>
      </c>
      <c r="U129" s="38"/>
      <c r="V129" s="205"/>
      <c r="W129" s="46"/>
      <c r="X129" s="47">
        <v>0</v>
      </c>
      <c r="Y129" s="48"/>
      <c r="Z129" s="49"/>
      <c r="AA129" s="54"/>
      <c r="AB129" s="52"/>
      <c r="AC129" s="52"/>
      <c r="AD129" s="53"/>
      <c r="AE129" s="5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52" t="s">
        <v>52</v>
      </c>
      <c r="AP129" s="52" t="s">
        <v>52</v>
      </c>
      <c r="AQ129" s="52"/>
      <c r="AR129" s="52"/>
      <c r="AS129" s="52"/>
      <c r="AT129" s="52"/>
      <c r="AU129" s="52"/>
      <c r="AV129" s="52"/>
      <c r="AW129" s="53"/>
      <c r="AY129" s="56"/>
      <c r="AZ129" s="57"/>
      <c r="BA129" s="56"/>
      <c r="BB129" s="58"/>
      <c r="BC129" s="58"/>
    </row>
    <row r="130" spans="1:55" s="55" customFormat="1" x14ac:dyDescent="0.25">
      <c r="A130" s="241" t="s">
        <v>614</v>
      </c>
      <c r="B130" s="111" t="s">
        <v>627</v>
      </c>
      <c r="C130" s="112" t="s">
        <v>469</v>
      </c>
      <c r="D130" s="113" t="s">
        <v>60</v>
      </c>
      <c r="E130" s="113" t="s">
        <v>408</v>
      </c>
      <c r="F130" s="200" t="s">
        <v>77</v>
      </c>
      <c r="G130" s="113">
        <v>6</v>
      </c>
      <c r="H130" s="113">
        <v>2</v>
      </c>
      <c r="I130" s="114" t="s">
        <v>122</v>
      </c>
      <c r="J130" s="115">
        <v>0.2</v>
      </c>
      <c r="K130" s="114" t="s">
        <v>129</v>
      </c>
      <c r="L130" s="116" t="s">
        <v>131</v>
      </c>
      <c r="M130" s="115">
        <v>0.6</v>
      </c>
      <c r="N130" s="197">
        <v>0.2</v>
      </c>
      <c r="O130" s="197">
        <v>0.8</v>
      </c>
      <c r="P130" s="198"/>
      <c r="Q130" s="117"/>
      <c r="R130" s="118"/>
      <c r="S130" s="114" t="s">
        <v>136</v>
      </c>
      <c r="T130" s="131">
        <v>0.2</v>
      </c>
      <c r="U130" s="114" t="s">
        <v>129</v>
      </c>
      <c r="V130" s="116" t="s">
        <v>131</v>
      </c>
      <c r="W130" s="119">
        <v>0.6</v>
      </c>
      <c r="X130" s="199">
        <v>0.2</v>
      </c>
      <c r="Y130" s="197">
        <v>0.8</v>
      </c>
      <c r="Z130" s="200"/>
      <c r="AA130" s="120">
        <v>21</v>
      </c>
      <c r="AB130" s="122"/>
      <c r="AC130" s="122">
        <v>19.5</v>
      </c>
      <c r="AD130" s="121">
        <v>19.5</v>
      </c>
      <c r="AE130" s="120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122"/>
      <c r="AP130" s="122"/>
      <c r="AQ130" s="122"/>
      <c r="AR130" s="122"/>
      <c r="AS130" s="122"/>
      <c r="AT130" s="122" t="s">
        <v>60</v>
      </c>
      <c r="AU130" s="122" t="s">
        <v>60</v>
      </c>
      <c r="AV130" s="122"/>
      <c r="AW130" s="121" t="s">
        <v>52</v>
      </c>
      <c r="AY130" s="56">
        <f>SUM(AA130:AD130)</f>
        <v>60</v>
      </c>
      <c r="AZ130" s="57">
        <f>AY130/G130</f>
        <v>10</v>
      </c>
      <c r="BA130" s="56"/>
      <c r="BB130" s="58">
        <f>J130+J131+M130</f>
        <v>1</v>
      </c>
      <c r="BC130" s="58">
        <f>T130+T131+W130</f>
        <v>1</v>
      </c>
    </row>
    <row r="131" spans="1:55" s="55" customFormat="1" x14ac:dyDescent="0.25">
      <c r="A131" s="185"/>
      <c r="B131" s="186"/>
      <c r="C131" s="203"/>
      <c r="D131" s="204"/>
      <c r="E131" s="204"/>
      <c r="F131" s="213"/>
      <c r="G131" s="204"/>
      <c r="H131" s="204"/>
      <c r="I131" s="214" t="s">
        <v>121</v>
      </c>
      <c r="J131" s="216">
        <v>0.2</v>
      </c>
      <c r="K131" s="214"/>
      <c r="L131" s="215"/>
      <c r="M131" s="216"/>
      <c r="N131" s="217">
        <v>0</v>
      </c>
      <c r="O131" s="217"/>
      <c r="P131" s="208"/>
      <c r="Q131" s="218"/>
      <c r="R131" s="219"/>
      <c r="S131" s="214" t="s">
        <v>136</v>
      </c>
      <c r="T131" s="242">
        <v>0.2</v>
      </c>
      <c r="U131" s="214"/>
      <c r="V131" s="215"/>
      <c r="W131" s="220"/>
      <c r="X131" s="221">
        <v>0</v>
      </c>
      <c r="Y131" s="217"/>
      <c r="Z131" s="213"/>
      <c r="AA131" s="88"/>
      <c r="AB131" s="89"/>
      <c r="AC131" s="89"/>
      <c r="AD131" s="90"/>
      <c r="AE131" s="88"/>
      <c r="AF131" s="210"/>
      <c r="AG131" s="210"/>
      <c r="AH131" s="210"/>
      <c r="AI131" s="210"/>
      <c r="AJ131" s="210"/>
      <c r="AK131" s="210"/>
      <c r="AL131" s="210"/>
      <c r="AM131" s="210"/>
      <c r="AN131" s="210"/>
      <c r="AO131" s="89"/>
      <c r="AP131" s="89"/>
      <c r="AQ131" s="89"/>
      <c r="AR131" s="89"/>
      <c r="AS131" s="89"/>
      <c r="AT131" s="89" t="s">
        <v>60</v>
      </c>
      <c r="AU131" s="89" t="s">
        <v>60</v>
      </c>
      <c r="AV131" s="89"/>
      <c r="AW131" s="90" t="s">
        <v>52</v>
      </c>
      <c r="AY131" s="56"/>
      <c r="AZ131" s="57"/>
      <c r="BA131" s="56"/>
      <c r="BB131" s="58"/>
      <c r="BC131" s="58"/>
    </row>
    <row r="132" spans="1:55" s="55" customFormat="1" x14ac:dyDescent="0.25">
      <c r="A132" s="241" t="s">
        <v>615</v>
      </c>
      <c r="B132" s="111" t="s">
        <v>627</v>
      </c>
      <c r="C132" s="112" t="s">
        <v>470</v>
      </c>
      <c r="D132" s="113" t="s">
        <v>60</v>
      </c>
      <c r="E132" s="113" t="s">
        <v>409</v>
      </c>
      <c r="F132" s="200" t="s">
        <v>77</v>
      </c>
      <c r="G132" s="113">
        <v>6</v>
      </c>
      <c r="H132" s="113">
        <v>2</v>
      </c>
      <c r="I132" s="114" t="s">
        <v>122</v>
      </c>
      <c r="J132" s="115">
        <v>0.25</v>
      </c>
      <c r="K132" s="114" t="s">
        <v>129</v>
      </c>
      <c r="L132" s="116" t="s">
        <v>131</v>
      </c>
      <c r="M132" s="115">
        <v>0.5</v>
      </c>
      <c r="N132" s="197"/>
      <c r="O132" s="197"/>
      <c r="P132" s="198" t="s">
        <v>60</v>
      </c>
      <c r="Q132" s="117"/>
      <c r="R132" s="118"/>
      <c r="S132" s="114" t="s">
        <v>136</v>
      </c>
      <c r="T132" s="131">
        <v>0.25</v>
      </c>
      <c r="U132" s="114" t="s">
        <v>129</v>
      </c>
      <c r="V132" s="116" t="s">
        <v>131</v>
      </c>
      <c r="W132" s="119">
        <v>0.5</v>
      </c>
      <c r="X132" s="199"/>
      <c r="Y132" s="197"/>
      <c r="Z132" s="200" t="s">
        <v>60</v>
      </c>
      <c r="AA132" s="120">
        <v>18</v>
      </c>
      <c r="AB132" s="122"/>
      <c r="AC132" s="122">
        <v>24</v>
      </c>
      <c r="AD132" s="121">
        <v>16</v>
      </c>
      <c r="AE132" s="120"/>
      <c r="AF132" s="201"/>
      <c r="AG132" s="201"/>
      <c r="AH132" s="201"/>
      <c r="AI132" s="201"/>
      <c r="AJ132" s="201"/>
      <c r="AK132" s="201"/>
      <c r="AL132" s="201" t="s">
        <v>60</v>
      </c>
      <c r="AM132" s="201"/>
      <c r="AN132" s="201"/>
      <c r="AO132" s="122"/>
      <c r="AP132" s="122"/>
      <c r="AQ132" s="122"/>
      <c r="AR132" s="122" t="s">
        <v>52</v>
      </c>
      <c r="AS132" s="122" t="s">
        <v>52</v>
      </c>
      <c r="AT132" s="122"/>
      <c r="AU132" s="122"/>
      <c r="AV132" s="122"/>
      <c r="AW132" s="121"/>
      <c r="AY132" s="56">
        <f>SUM(AA132:AD132)</f>
        <v>58</v>
      </c>
      <c r="AZ132" s="57">
        <f>AY132/G132</f>
        <v>9.6666666666666661</v>
      </c>
      <c r="BA132" s="56"/>
      <c r="BB132" s="58">
        <f>J132+J133+M132</f>
        <v>1</v>
      </c>
      <c r="BC132" s="58">
        <f>T132+T133+W132</f>
        <v>1</v>
      </c>
    </row>
    <row r="133" spans="1:55" s="55" customFormat="1" x14ac:dyDescent="0.25">
      <c r="A133" s="185"/>
      <c r="B133" s="202"/>
      <c r="C133" s="224"/>
      <c r="D133" s="35"/>
      <c r="E133" s="35"/>
      <c r="F133" s="49"/>
      <c r="G133" s="35"/>
      <c r="H133" s="35"/>
      <c r="I133" s="38" t="s">
        <v>121</v>
      </c>
      <c r="J133" s="206">
        <v>0.25</v>
      </c>
      <c r="K133" s="38"/>
      <c r="L133" s="205"/>
      <c r="M133" s="206"/>
      <c r="N133" s="48"/>
      <c r="O133" s="48"/>
      <c r="P133" s="43"/>
      <c r="Q133" s="225"/>
      <c r="R133" s="226"/>
      <c r="S133" s="38" t="s">
        <v>136</v>
      </c>
      <c r="T133" s="227">
        <v>0.25</v>
      </c>
      <c r="U133" s="38"/>
      <c r="V133" s="205"/>
      <c r="W133" s="46"/>
      <c r="X133" s="47"/>
      <c r="Y133" s="48"/>
      <c r="Z133" s="49"/>
      <c r="AA133" s="54"/>
      <c r="AB133" s="52"/>
      <c r="AC133" s="52"/>
      <c r="AD133" s="53"/>
      <c r="AE133" s="54"/>
      <c r="AF133" s="184"/>
      <c r="AG133" s="184"/>
      <c r="AH133" s="184"/>
      <c r="AI133" s="184"/>
      <c r="AJ133" s="184"/>
      <c r="AK133" s="184"/>
      <c r="AL133" s="184" t="s">
        <v>60</v>
      </c>
      <c r="AM133" s="184"/>
      <c r="AN133" s="184"/>
      <c r="AO133" s="52"/>
      <c r="AP133" s="52"/>
      <c r="AQ133" s="52"/>
      <c r="AR133" s="52" t="s">
        <v>52</v>
      </c>
      <c r="AS133" s="52" t="s">
        <v>52</v>
      </c>
      <c r="AT133" s="52"/>
      <c r="AU133" s="52"/>
      <c r="AV133" s="52"/>
      <c r="AW133" s="53"/>
      <c r="AY133" s="56"/>
      <c r="AZ133" s="57"/>
      <c r="BA133" s="56"/>
      <c r="BB133" s="58"/>
      <c r="BC133" s="58"/>
    </row>
    <row r="134" spans="1:55" s="55" customFormat="1" x14ac:dyDescent="0.25">
      <c r="A134" s="241" t="s">
        <v>616</v>
      </c>
      <c r="B134" s="111" t="s">
        <v>636</v>
      </c>
      <c r="C134" s="112" t="s">
        <v>471</v>
      </c>
      <c r="D134" s="113"/>
      <c r="E134" s="113" t="s">
        <v>410</v>
      </c>
      <c r="F134" s="200" t="s">
        <v>52</v>
      </c>
      <c r="G134" s="113">
        <v>3</v>
      </c>
      <c r="H134" s="113">
        <v>1</v>
      </c>
      <c r="I134" s="114" t="s">
        <v>482</v>
      </c>
      <c r="J134" s="115">
        <v>0.4</v>
      </c>
      <c r="K134" s="114" t="s">
        <v>129</v>
      </c>
      <c r="L134" s="116" t="s">
        <v>131</v>
      </c>
      <c r="M134" s="115">
        <v>0.4</v>
      </c>
      <c r="N134" s="197"/>
      <c r="O134" s="197"/>
      <c r="P134" s="198" t="s">
        <v>60</v>
      </c>
      <c r="Q134" s="117"/>
      <c r="R134" s="118"/>
      <c r="S134" s="114" t="s">
        <v>136</v>
      </c>
      <c r="T134" s="115">
        <v>0.4</v>
      </c>
      <c r="U134" s="114" t="s">
        <v>129</v>
      </c>
      <c r="V134" s="116" t="s">
        <v>131</v>
      </c>
      <c r="W134" s="119">
        <v>0.4</v>
      </c>
      <c r="X134" s="199"/>
      <c r="Y134" s="197"/>
      <c r="Z134" s="200" t="s">
        <v>60</v>
      </c>
      <c r="AA134" s="120">
        <v>12</v>
      </c>
      <c r="AB134" s="122"/>
      <c r="AC134" s="122">
        <v>12</v>
      </c>
      <c r="AD134" s="121">
        <v>6</v>
      </c>
      <c r="AE134" s="120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122"/>
      <c r="AP134" s="122"/>
      <c r="AQ134" s="122"/>
      <c r="AR134" s="122" t="s">
        <v>52</v>
      </c>
      <c r="AS134" s="122"/>
      <c r="AT134" s="122"/>
      <c r="AU134" s="122"/>
      <c r="AV134" s="122"/>
      <c r="AW134" s="121"/>
      <c r="AY134" s="56">
        <f>SUM(AA134:AD134)</f>
        <v>30</v>
      </c>
      <c r="AZ134" s="57">
        <f>AY134/G134</f>
        <v>10</v>
      </c>
      <c r="BA134" s="56"/>
      <c r="BB134" s="58">
        <f>J134+J135+M134</f>
        <v>1</v>
      </c>
      <c r="BC134" s="58">
        <f>T134+T135+W134</f>
        <v>1</v>
      </c>
    </row>
    <row r="135" spans="1:55" s="55" customFormat="1" ht="15" x14ac:dyDescent="0.25">
      <c r="A135" s="280"/>
      <c r="B135" s="240"/>
      <c r="C135" s="203"/>
      <c r="D135" s="204"/>
      <c r="E135" s="204"/>
      <c r="F135" s="213"/>
      <c r="G135" s="204"/>
      <c r="H135" s="204"/>
      <c r="I135" s="214" t="s">
        <v>237</v>
      </c>
      <c r="J135" s="216">
        <v>0.2</v>
      </c>
      <c r="K135" s="214"/>
      <c r="L135" s="215"/>
      <c r="M135" s="216"/>
      <c r="N135" s="217"/>
      <c r="O135" s="217"/>
      <c r="P135" s="208"/>
      <c r="Q135" s="218"/>
      <c r="R135" s="219"/>
      <c r="S135" s="214" t="s">
        <v>136</v>
      </c>
      <c r="T135" s="216">
        <v>0.2</v>
      </c>
      <c r="U135" s="214"/>
      <c r="V135" s="215"/>
      <c r="W135" s="220"/>
      <c r="X135" s="221"/>
      <c r="Y135" s="217"/>
      <c r="Z135" s="213"/>
      <c r="AA135" s="88"/>
      <c r="AB135" s="89"/>
      <c r="AC135" s="89"/>
      <c r="AD135" s="90"/>
      <c r="AE135" s="88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89"/>
      <c r="AP135" s="89"/>
      <c r="AQ135" s="89"/>
      <c r="AR135" s="89" t="s">
        <v>52</v>
      </c>
      <c r="AS135" s="89"/>
      <c r="AT135" s="89"/>
      <c r="AU135" s="89"/>
      <c r="AV135" s="89"/>
      <c r="AW135" s="90"/>
      <c r="AY135" s="56"/>
      <c r="AZ135" s="57"/>
      <c r="BA135" s="56"/>
      <c r="BB135" s="58"/>
      <c r="BC135" s="58"/>
    </row>
    <row r="136" spans="1:55" s="55" customFormat="1" x14ac:dyDescent="0.25">
      <c r="A136" s="241" t="s">
        <v>617</v>
      </c>
      <c r="B136" s="111" t="s">
        <v>627</v>
      </c>
      <c r="C136" s="224" t="s">
        <v>472</v>
      </c>
      <c r="D136" s="35"/>
      <c r="E136" s="35" t="s">
        <v>411</v>
      </c>
      <c r="F136" s="49" t="s">
        <v>52</v>
      </c>
      <c r="G136" s="35">
        <v>6</v>
      </c>
      <c r="H136" s="35">
        <v>2</v>
      </c>
      <c r="I136" s="38" t="s">
        <v>122</v>
      </c>
      <c r="J136" s="206">
        <v>0.5</v>
      </c>
      <c r="K136" s="38"/>
      <c r="L136" s="205"/>
      <c r="M136" s="206"/>
      <c r="N136" s="48"/>
      <c r="O136" s="48"/>
      <c r="P136" s="43"/>
      <c r="Q136" s="225" t="s">
        <v>136</v>
      </c>
      <c r="R136" s="226"/>
      <c r="S136" s="38"/>
      <c r="T136" s="227"/>
      <c r="U136" s="38"/>
      <c r="V136" s="205"/>
      <c r="W136" s="46"/>
      <c r="X136" s="47"/>
      <c r="Y136" s="48"/>
      <c r="Z136" s="49"/>
      <c r="AA136" s="54"/>
      <c r="AB136" s="52"/>
      <c r="AC136" s="52"/>
      <c r="AD136" s="121">
        <v>60</v>
      </c>
      <c r="AE136" s="5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52"/>
      <c r="AP136" s="52"/>
      <c r="AQ136" s="52"/>
      <c r="AR136" s="52" t="s">
        <v>52</v>
      </c>
      <c r="AS136" s="52"/>
      <c r="AT136" s="52"/>
      <c r="AU136" s="52"/>
      <c r="AV136" s="52"/>
      <c r="AW136" s="53"/>
      <c r="AY136" s="56">
        <f>SUM(AA136:AD136)</f>
        <v>60</v>
      </c>
      <c r="AZ136" s="57">
        <f>AY136/G136</f>
        <v>10</v>
      </c>
      <c r="BA136" s="56"/>
      <c r="BB136" s="58">
        <f>J136+J137+M136</f>
        <v>1</v>
      </c>
      <c r="BC136" s="58">
        <f>T136+T137+W136</f>
        <v>0</v>
      </c>
    </row>
    <row r="137" spans="1:55" s="55" customFormat="1" x14ac:dyDescent="0.25">
      <c r="A137" s="185"/>
      <c r="B137" s="186"/>
      <c r="C137" s="203"/>
      <c r="D137" s="204"/>
      <c r="E137" s="204"/>
      <c r="F137" s="213"/>
      <c r="G137" s="204"/>
      <c r="H137" s="204"/>
      <c r="I137" s="214" t="s">
        <v>122</v>
      </c>
      <c r="J137" s="216">
        <v>0.5</v>
      </c>
      <c r="K137" s="214"/>
      <c r="L137" s="215"/>
      <c r="M137" s="216"/>
      <c r="N137" s="217"/>
      <c r="O137" s="217"/>
      <c r="P137" s="208"/>
      <c r="Q137" s="218"/>
      <c r="R137" s="219"/>
      <c r="S137" s="214"/>
      <c r="T137" s="242"/>
      <c r="U137" s="214"/>
      <c r="V137" s="215"/>
      <c r="W137" s="220"/>
      <c r="X137" s="221"/>
      <c r="Y137" s="217"/>
      <c r="Z137" s="213"/>
      <c r="AA137" s="88"/>
      <c r="AB137" s="89"/>
      <c r="AC137" s="89"/>
      <c r="AD137" s="90"/>
      <c r="AE137" s="88"/>
      <c r="AF137" s="210"/>
      <c r="AG137" s="210"/>
      <c r="AH137" s="210"/>
      <c r="AI137" s="210"/>
      <c r="AJ137" s="210"/>
      <c r="AK137" s="210"/>
      <c r="AL137" s="210"/>
      <c r="AM137" s="210"/>
      <c r="AN137" s="210"/>
      <c r="AO137" s="89"/>
      <c r="AP137" s="89"/>
      <c r="AQ137" s="89"/>
      <c r="AR137" s="89" t="s">
        <v>52</v>
      </c>
      <c r="AS137" s="89"/>
      <c r="AT137" s="89"/>
      <c r="AU137" s="89"/>
      <c r="AV137" s="89"/>
      <c r="AW137" s="90"/>
      <c r="AY137" s="56"/>
      <c r="AZ137" s="57"/>
      <c r="BA137" s="56"/>
      <c r="BB137" s="58"/>
      <c r="BC137" s="58"/>
    </row>
    <row r="138" spans="1:55" s="55" customFormat="1" ht="15" x14ac:dyDescent="0.25">
      <c r="A138" s="241" t="s">
        <v>618</v>
      </c>
      <c r="B138" s="276"/>
      <c r="C138" s="112" t="s">
        <v>473</v>
      </c>
      <c r="D138" s="113"/>
      <c r="E138" s="113" t="s">
        <v>412</v>
      </c>
      <c r="F138" s="200" t="s">
        <v>52</v>
      </c>
      <c r="G138" s="113">
        <v>6</v>
      </c>
      <c r="H138" s="113">
        <v>2</v>
      </c>
      <c r="I138" s="114" t="s">
        <v>121</v>
      </c>
      <c r="J138" s="115">
        <v>0.2</v>
      </c>
      <c r="K138" s="114" t="s">
        <v>129</v>
      </c>
      <c r="L138" s="116" t="s">
        <v>131</v>
      </c>
      <c r="M138" s="115">
        <v>0.5</v>
      </c>
      <c r="N138" s="197"/>
      <c r="O138" s="197"/>
      <c r="P138" s="198" t="s">
        <v>60</v>
      </c>
      <c r="Q138" s="117"/>
      <c r="R138" s="118"/>
      <c r="S138" s="114" t="s">
        <v>136</v>
      </c>
      <c r="T138" s="131">
        <v>0.2</v>
      </c>
      <c r="U138" s="114" t="s">
        <v>129</v>
      </c>
      <c r="V138" s="116" t="s">
        <v>131</v>
      </c>
      <c r="W138" s="119">
        <v>0.5</v>
      </c>
      <c r="X138" s="199"/>
      <c r="Y138" s="197"/>
      <c r="Z138" s="200" t="s">
        <v>60</v>
      </c>
      <c r="AA138" s="120">
        <v>21</v>
      </c>
      <c r="AB138" s="122"/>
      <c r="AC138" s="122">
        <v>7</v>
      </c>
      <c r="AD138" s="121">
        <v>32</v>
      </c>
      <c r="AE138" s="120"/>
      <c r="AF138" s="201"/>
      <c r="AG138" s="201" t="s">
        <v>52</v>
      </c>
      <c r="AH138" s="201"/>
      <c r="AI138" s="201"/>
      <c r="AJ138" s="201"/>
      <c r="AK138" s="201"/>
      <c r="AL138" s="201"/>
      <c r="AM138" s="201"/>
      <c r="AN138" s="201"/>
      <c r="AO138" s="122"/>
      <c r="AP138" s="122"/>
      <c r="AQ138" s="122"/>
      <c r="AR138" s="122"/>
      <c r="AS138" s="122"/>
      <c r="AT138" s="122"/>
      <c r="AU138" s="122"/>
      <c r="AV138" s="122"/>
      <c r="AW138" s="121"/>
      <c r="AY138" s="56">
        <f>SUM(AA138:AD138)</f>
        <v>60</v>
      </c>
      <c r="AZ138" s="57">
        <f>AY138/G138</f>
        <v>10</v>
      </c>
      <c r="BA138" s="56"/>
      <c r="BB138" s="58">
        <f>J138+J139+J140+M138</f>
        <v>1</v>
      </c>
      <c r="BC138" s="58">
        <f>T138+T139+T140+W138</f>
        <v>1</v>
      </c>
    </row>
    <row r="139" spans="1:55" s="55" customFormat="1" x14ac:dyDescent="0.25">
      <c r="A139" s="245"/>
      <c r="B139" s="186"/>
      <c r="C139" s="224"/>
      <c r="D139" s="35"/>
      <c r="E139" s="35"/>
      <c r="F139" s="49"/>
      <c r="G139" s="35"/>
      <c r="H139" s="35"/>
      <c r="I139" s="38" t="s">
        <v>121</v>
      </c>
      <c r="J139" s="206">
        <v>0.2</v>
      </c>
      <c r="K139" s="38"/>
      <c r="L139" s="205"/>
      <c r="M139" s="206"/>
      <c r="N139" s="48"/>
      <c r="O139" s="48"/>
      <c r="P139" s="43"/>
      <c r="Q139" s="225"/>
      <c r="R139" s="226"/>
      <c r="S139" s="38" t="s">
        <v>136</v>
      </c>
      <c r="T139" s="227">
        <v>0.2</v>
      </c>
      <c r="U139" s="38"/>
      <c r="V139" s="205"/>
      <c r="W139" s="46"/>
      <c r="X139" s="47"/>
      <c r="Y139" s="48"/>
      <c r="Z139" s="49"/>
      <c r="AA139" s="54"/>
      <c r="AB139" s="52"/>
      <c r="AC139" s="52"/>
      <c r="AD139" s="53"/>
      <c r="AE139" s="54"/>
      <c r="AF139" s="184"/>
      <c r="AG139" s="184" t="s">
        <v>52</v>
      </c>
      <c r="AH139" s="184"/>
      <c r="AI139" s="184"/>
      <c r="AJ139" s="184"/>
      <c r="AK139" s="184"/>
      <c r="AL139" s="184"/>
      <c r="AM139" s="184"/>
      <c r="AN139" s="184"/>
      <c r="AO139" s="52"/>
      <c r="AP139" s="52"/>
      <c r="AQ139" s="52"/>
      <c r="AR139" s="52"/>
      <c r="AS139" s="52"/>
      <c r="AT139" s="52"/>
      <c r="AU139" s="52"/>
      <c r="AV139" s="52"/>
      <c r="AW139" s="53"/>
      <c r="AY139" s="56"/>
      <c r="AZ139" s="57"/>
      <c r="BA139" s="56"/>
      <c r="BB139" s="58"/>
      <c r="BC139" s="58"/>
    </row>
    <row r="140" spans="1:55" s="55" customFormat="1" x14ac:dyDescent="0.25">
      <c r="A140" s="223"/>
      <c r="B140" s="202"/>
      <c r="C140" s="203"/>
      <c r="D140" s="204"/>
      <c r="E140" s="204"/>
      <c r="F140" s="213"/>
      <c r="G140" s="204"/>
      <c r="H140" s="204"/>
      <c r="I140" s="214" t="s">
        <v>122</v>
      </c>
      <c r="J140" s="216">
        <v>0.1</v>
      </c>
      <c r="K140" s="214"/>
      <c r="L140" s="215"/>
      <c r="M140" s="216"/>
      <c r="N140" s="217"/>
      <c r="O140" s="217"/>
      <c r="P140" s="208"/>
      <c r="Q140" s="218"/>
      <c r="R140" s="219"/>
      <c r="S140" s="214" t="s">
        <v>136</v>
      </c>
      <c r="T140" s="242">
        <v>0.1</v>
      </c>
      <c r="U140" s="214"/>
      <c r="V140" s="215"/>
      <c r="W140" s="220"/>
      <c r="X140" s="221"/>
      <c r="Y140" s="217"/>
      <c r="Z140" s="213"/>
      <c r="AA140" s="88"/>
      <c r="AB140" s="89"/>
      <c r="AC140" s="89"/>
      <c r="AD140" s="90"/>
      <c r="AE140" s="88"/>
      <c r="AF140" s="210"/>
      <c r="AG140" s="210" t="s">
        <v>52</v>
      </c>
      <c r="AH140" s="210"/>
      <c r="AI140" s="210"/>
      <c r="AJ140" s="210"/>
      <c r="AK140" s="210"/>
      <c r="AL140" s="210"/>
      <c r="AM140" s="210"/>
      <c r="AN140" s="210"/>
      <c r="AO140" s="89"/>
      <c r="AP140" s="89"/>
      <c r="AQ140" s="89"/>
      <c r="AR140" s="89"/>
      <c r="AS140" s="89"/>
      <c r="AT140" s="89"/>
      <c r="AU140" s="89"/>
      <c r="AV140" s="89"/>
      <c r="AW140" s="90"/>
      <c r="AY140" s="56"/>
      <c r="AZ140" s="57"/>
      <c r="BA140" s="56"/>
      <c r="BB140" s="58"/>
      <c r="BC140" s="58"/>
    </row>
    <row r="141" spans="1:55" s="55" customFormat="1" x14ac:dyDescent="0.25">
      <c r="A141" s="241" t="s">
        <v>619</v>
      </c>
      <c r="B141" s="111" t="s">
        <v>636</v>
      </c>
      <c r="C141" s="112" t="s">
        <v>620</v>
      </c>
      <c r="D141" s="113" t="s">
        <v>60</v>
      </c>
      <c r="E141" s="113" t="s">
        <v>621</v>
      </c>
      <c r="F141" s="49" t="s">
        <v>60</v>
      </c>
      <c r="G141" s="35">
        <v>6</v>
      </c>
      <c r="H141" s="35">
        <v>2</v>
      </c>
      <c r="I141" s="38" t="s">
        <v>122</v>
      </c>
      <c r="J141" s="206">
        <v>0.5</v>
      </c>
      <c r="K141" s="38"/>
      <c r="L141" s="205"/>
      <c r="M141" s="206"/>
      <c r="N141" s="48"/>
      <c r="O141" s="48"/>
      <c r="P141" s="43"/>
      <c r="Q141" s="117" t="s">
        <v>9</v>
      </c>
      <c r="R141" s="226"/>
      <c r="S141" s="114" t="s">
        <v>136</v>
      </c>
      <c r="T141" s="115">
        <v>0.25</v>
      </c>
      <c r="U141" s="114" t="s">
        <v>52</v>
      </c>
      <c r="V141" s="205"/>
      <c r="W141" s="119">
        <v>0.5</v>
      </c>
      <c r="X141" s="47"/>
      <c r="Y141" s="48"/>
      <c r="Z141" s="49"/>
      <c r="AA141" s="54"/>
      <c r="AB141" s="52"/>
      <c r="AC141" s="52">
        <v>18</v>
      </c>
      <c r="AD141" s="121">
        <v>42</v>
      </c>
      <c r="AE141" s="5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52"/>
      <c r="AP141" s="52"/>
      <c r="AQ141" s="52"/>
      <c r="AR141" s="52" t="s">
        <v>60</v>
      </c>
      <c r="AS141" s="52" t="s">
        <v>60</v>
      </c>
      <c r="AT141" s="52"/>
      <c r="AU141" s="52"/>
      <c r="AV141" s="52"/>
      <c r="AW141" s="53"/>
      <c r="AY141" s="56">
        <f>SUM(AA141:AD141)</f>
        <v>60</v>
      </c>
      <c r="AZ141" s="57">
        <f>AY141/G141</f>
        <v>10</v>
      </c>
      <c r="BA141" s="56"/>
      <c r="BB141" s="58">
        <f>J141+J142+M141</f>
        <v>1</v>
      </c>
      <c r="BC141" s="58">
        <f>T141+T142+W141</f>
        <v>1</v>
      </c>
    </row>
    <row r="142" spans="1:55" s="55" customFormat="1" x14ac:dyDescent="0.25">
      <c r="A142" s="223"/>
      <c r="B142" s="202"/>
      <c r="C142" s="203"/>
      <c r="D142" s="204"/>
      <c r="E142" s="204"/>
      <c r="F142" s="213"/>
      <c r="G142" s="204"/>
      <c r="H142" s="204"/>
      <c r="I142" s="214" t="s">
        <v>122</v>
      </c>
      <c r="J142" s="216">
        <v>0.5</v>
      </c>
      <c r="K142" s="214"/>
      <c r="L142" s="215"/>
      <c r="M142" s="216"/>
      <c r="N142" s="217"/>
      <c r="O142" s="217"/>
      <c r="P142" s="208"/>
      <c r="Q142" s="218"/>
      <c r="R142" s="219"/>
      <c r="S142" s="214" t="s">
        <v>136</v>
      </c>
      <c r="T142" s="216">
        <v>0.25</v>
      </c>
      <c r="U142" s="214"/>
      <c r="V142" s="215"/>
      <c r="W142" s="220"/>
      <c r="X142" s="221"/>
      <c r="Y142" s="217"/>
      <c r="Z142" s="213"/>
      <c r="AA142" s="88"/>
      <c r="AB142" s="89"/>
      <c r="AC142" s="89"/>
      <c r="AD142" s="90"/>
      <c r="AE142" s="88"/>
      <c r="AF142" s="210"/>
      <c r="AG142" s="210"/>
      <c r="AH142" s="210"/>
      <c r="AI142" s="210"/>
      <c r="AJ142" s="210"/>
      <c r="AK142" s="210"/>
      <c r="AL142" s="210"/>
      <c r="AM142" s="210"/>
      <c r="AN142" s="210"/>
      <c r="AO142" s="89"/>
      <c r="AP142" s="89"/>
      <c r="AQ142" s="89"/>
      <c r="AR142" s="89" t="s">
        <v>60</v>
      </c>
      <c r="AS142" s="89" t="s">
        <v>60</v>
      </c>
      <c r="AT142" s="89"/>
      <c r="AU142" s="89"/>
      <c r="AV142" s="89"/>
      <c r="AW142" s="90"/>
      <c r="AY142" s="56"/>
      <c r="AZ142" s="57"/>
      <c r="BA142" s="56"/>
      <c r="BB142" s="58"/>
      <c r="BC142" s="58"/>
    </row>
    <row r="143" spans="1:55" s="55" customFormat="1" x14ac:dyDescent="0.25">
      <c r="A143" s="241" t="s">
        <v>552</v>
      </c>
      <c r="B143" s="111" t="s">
        <v>636</v>
      </c>
      <c r="C143" s="112" t="s">
        <v>474</v>
      </c>
      <c r="D143" s="113"/>
      <c r="E143" s="113" t="s">
        <v>413</v>
      </c>
      <c r="F143" s="200" t="s">
        <v>52</v>
      </c>
      <c r="G143" s="113">
        <v>6</v>
      </c>
      <c r="H143" s="113">
        <v>2</v>
      </c>
      <c r="I143" s="114" t="s">
        <v>121</v>
      </c>
      <c r="J143" s="115">
        <v>0.25</v>
      </c>
      <c r="K143" s="114" t="s">
        <v>129</v>
      </c>
      <c r="L143" s="116" t="s">
        <v>133</v>
      </c>
      <c r="M143" s="115">
        <v>0.5</v>
      </c>
      <c r="N143" s="197">
        <v>0</v>
      </c>
      <c r="O143" s="197">
        <v>0.75</v>
      </c>
      <c r="P143" s="198"/>
      <c r="Q143" s="117"/>
      <c r="R143" s="118"/>
      <c r="S143" s="114" t="s">
        <v>136</v>
      </c>
      <c r="T143" s="115">
        <v>0.25</v>
      </c>
      <c r="U143" s="114" t="s">
        <v>129</v>
      </c>
      <c r="V143" s="116" t="s">
        <v>133</v>
      </c>
      <c r="W143" s="119">
        <v>0.5</v>
      </c>
      <c r="X143" s="197">
        <v>0</v>
      </c>
      <c r="Y143" s="197">
        <v>0.75</v>
      </c>
      <c r="Z143" s="200"/>
      <c r="AA143" s="120">
        <v>15</v>
      </c>
      <c r="AB143" s="122"/>
      <c r="AC143" s="122">
        <v>24</v>
      </c>
      <c r="AD143" s="121">
        <v>21</v>
      </c>
      <c r="AE143" s="120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122"/>
      <c r="AP143" s="122"/>
      <c r="AQ143" s="122" t="s">
        <v>52</v>
      </c>
      <c r="AR143" s="122"/>
      <c r="AS143" s="122"/>
      <c r="AT143" s="122"/>
      <c r="AU143" s="122"/>
      <c r="AV143" s="122"/>
      <c r="AW143" s="121"/>
      <c r="AY143" s="56">
        <f>SUM(AA143:AD143)</f>
        <v>60</v>
      </c>
      <c r="AZ143" s="57">
        <f>AY143/G143</f>
        <v>10</v>
      </c>
      <c r="BA143" s="56"/>
      <c r="BB143" s="58">
        <f>J143+J144+M143</f>
        <v>1</v>
      </c>
      <c r="BC143" s="58">
        <f>T143+T144+W143</f>
        <v>1</v>
      </c>
    </row>
    <row r="144" spans="1:55" s="55" customFormat="1" x14ac:dyDescent="0.25">
      <c r="A144" s="280"/>
      <c r="B144" s="202"/>
      <c r="C144" s="203"/>
      <c r="D144" s="204"/>
      <c r="E144" s="204"/>
      <c r="F144" s="213"/>
      <c r="G144" s="204"/>
      <c r="H144" s="204"/>
      <c r="I144" s="38" t="s">
        <v>8</v>
      </c>
      <c r="J144" s="216">
        <v>0.25</v>
      </c>
      <c r="K144" s="214"/>
      <c r="L144" s="215"/>
      <c r="M144" s="216"/>
      <c r="N144" s="217">
        <v>0.25</v>
      </c>
      <c r="O144" s="217"/>
      <c r="P144" s="208"/>
      <c r="Q144" s="218"/>
      <c r="R144" s="219"/>
      <c r="S144" s="214" t="s">
        <v>136</v>
      </c>
      <c r="T144" s="216">
        <v>0.25</v>
      </c>
      <c r="U144" s="214"/>
      <c r="V144" s="215"/>
      <c r="W144" s="220"/>
      <c r="X144" s="217">
        <v>0.25</v>
      </c>
      <c r="Y144" s="217"/>
      <c r="Z144" s="213"/>
      <c r="AA144" s="88"/>
      <c r="AB144" s="89"/>
      <c r="AC144" s="89"/>
      <c r="AD144" s="90"/>
      <c r="AE144" s="88"/>
      <c r="AF144" s="210"/>
      <c r="AG144" s="210"/>
      <c r="AH144" s="210"/>
      <c r="AI144" s="210"/>
      <c r="AJ144" s="210"/>
      <c r="AK144" s="210"/>
      <c r="AL144" s="210"/>
      <c r="AM144" s="210"/>
      <c r="AN144" s="210"/>
      <c r="AO144" s="89"/>
      <c r="AP144" s="89"/>
      <c r="AQ144" s="89" t="s">
        <v>52</v>
      </c>
      <c r="AR144" s="89"/>
      <c r="AS144" s="89"/>
      <c r="AT144" s="89"/>
      <c r="AU144" s="89"/>
      <c r="AV144" s="89"/>
      <c r="AW144" s="90"/>
      <c r="AY144" s="56"/>
      <c r="AZ144" s="57"/>
      <c r="BA144" s="56"/>
      <c r="BB144" s="58"/>
      <c r="BC144" s="58"/>
    </row>
    <row r="145" spans="1:55" s="55" customFormat="1" ht="15" x14ac:dyDescent="0.25">
      <c r="A145" s="241" t="s">
        <v>678</v>
      </c>
      <c r="B145" s="276"/>
      <c r="C145" s="112" t="s">
        <v>475</v>
      </c>
      <c r="D145" s="113" t="s">
        <v>60</v>
      </c>
      <c r="E145" s="113" t="s">
        <v>414</v>
      </c>
      <c r="F145" s="200" t="s">
        <v>52</v>
      </c>
      <c r="G145" s="113">
        <v>3</v>
      </c>
      <c r="H145" s="113">
        <v>1</v>
      </c>
      <c r="I145" s="114" t="s">
        <v>483</v>
      </c>
      <c r="J145" s="115">
        <v>0.5</v>
      </c>
      <c r="K145" s="114"/>
      <c r="L145" s="116"/>
      <c r="M145" s="115"/>
      <c r="N145" s="197"/>
      <c r="O145" s="197"/>
      <c r="P145" s="198"/>
      <c r="Q145" s="117" t="s">
        <v>9</v>
      </c>
      <c r="R145" s="118"/>
      <c r="S145" s="114" t="s">
        <v>136</v>
      </c>
      <c r="T145" s="131">
        <v>0.5</v>
      </c>
      <c r="U145" s="114" t="s">
        <v>52</v>
      </c>
      <c r="V145" s="116"/>
      <c r="W145" s="119">
        <v>0.5</v>
      </c>
      <c r="X145" s="199"/>
      <c r="Y145" s="197"/>
      <c r="Z145" s="200" t="s">
        <v>60</v>
      </c>
      <c r="AA145" s="120"/>
      <c r="AB145" s="122"/>
      <c r="AC145" s="122">
        <v>18</v>
      </c>
      <c r="AD145" s="121"/>
      <c r="AE145" s="120"/>
      <c r="AF145" s="201" t="s">
        <v>52</v>
      </c>
      <c r="AG145" s="201"/>
      <c r="AH145" s="201"/>
      <c r="AI145" s="201" t="s">
        <v>52</v>
      </c>
      <c r="AJ145" s="201"/>
      <c r="AK145" s="201"/>
      <c r="AL145" s="201"/>
      <c r="AM145" s="201"/>
      <c r="AN145" s="201"/>
      <c r="AO145" s="122"/>
      <c r="AP145" s="122"/>
      <c r="AQ145" s="122"/>
      <c r="AR145" s="122"/>
      <c r="AS145" s="122"/>
      <c r="AT145" s="122"/>
      <c r="AU145" s="122"/>
      <c r="AV145" s="122" t="s">
        <v>52</v>
      </c>
      <c r="AW145" s="121"/>
      <c r="AY145" s="56">
        <f>SUM(AA145:AD145)</f>
        <v>18</v>
      </c>
      <c r="AZ145" s="57">
        <f>AY145/G145</f>
        <v>6</v>
      </c>
      <c r="BA145" s="56"/>
      <c r="BB145" s="58">
        <f>J145+J146+M145</f>
        <v>1</v>
      </c>
      <c r="BC145" s="58">
        <f>T145+T146+W145</f>
        <v>1</v>
      </c>
    </row>
    <row r="146" spans="1:55" s="55" customFormat="1" x14ac:dyDescent="0.25">
      <c r="A146" s="280"/>
      <c r="B146" s="202"/>
      <c r="C146" s="224"/>
      <c r="D146" s="35"/>
      <c r="E146" s="35"/>
      <c r="F146" s="49"/>
      <c r="G146" s="35"/>
      <c r="H146" s="35"/>
      <c r="I146" s="38" t="s">
        <v>13</v>
      </c>
      <c r="J146" s="206">
        <v>0.5</v>
      </c>
      <c r="K146" s="38"/>
      <c r="L146" s="205"/>
      <c r="M146" s="206"/>
      <c r="N146" s="48"/>
      <c r="O146" s="48"/>
      <c r="P146" s="43"/>
      <c r="Q146" s="225"/>
      <c r="R146" s="226"/>
      <c r="S146" s="38" t="s">
        <v>9</v>
      </c>
      <c r="T146" s="227">
        <v>0</v>
      </c>
      <c r="U146" s="38"/>
      <c r="V146" s="205"/>
      <c r="W146" s="46"/>
      <c r="X146" s="47"/>
      <c r="Y146" s="48"/>
      <c r="Z146" s="49"/>
      <c r="AA146" s="54"/>
      <c r="AB146" s="52"/>
      <c r="AC146" s="52"/>
      <c r="AD146" s="53"/>
      <c r="AE146" s="54"/>
      <c r="AF146" s="184" t="s">
        <v>52</v>
      </c>
      <c r="AG146" s="184"/>
      <c r="AH146" s="184"/>
      <c r="AI146" s="184" t="s">
        <v>52</v>
      </c>
      <c r="AJ146" s="184"/>
      <c r="AK146" s="184"/>
      <c r="AL146" s="184"/>
      <c r="AM146" s="184"/>
      <c r="AN146" s="184"/>
      <c r="AO146" s="52"/>
      <c r="AP146" s="52"/>
      <c r="AQ146" s="52"/>
      <c r="AR146" s="52"/>
      <c r="AS146" s="52"/>
      <c r="AT146" s="52"/>
      <c r="AU146" s="52"/>
      <c r="AV146" s="52" t="s">
        <v>52</v>
      </c>
      <c r="AW146" s="53"/>
      <c r="AY146" s="56"/>
      <c r="AZ146" s="57"/>
      <c r="BA146" s="56"/>
      <c r="BB146" s="58"/>
      <c r="BC146" s="58"/>
    </row>
    <row r="147" spans="1:55" s="55" customFormat="1" x14ac:dyDescent="0.25">
      <c r="A147" s="251"/>
      <c r="B147" s="111" t="s">
        <v>627</v>
      </c>
      <c r="C147" s="248" t="s">
        <v>685</v>
      </c>
      <c r="D147" s="113" t="s">
        <v>60</v>
      </c>
      <c r="E147" s="113" t="s">
        <v>415</v>
      </c>
      <c r="F147" s="200" t="s">
        <v>80</v>
      </c>
      <c r="G147" s="113">
        <v>3</v>
      </c>
      <c r="H147" s="113">
        <v>1</v>
      </c>
      <c r="I147" s="114"/>
      <c r="J147" s="115"/>
      <c r="K147" s="114"/>
      <c r="L147" s="116"/>
      <c r="M147" s="115"/>
      <c r="N147" s="197"/>
      <c r="O147" s="197"/>
      <c r="P147" s="198" t="s">
        <v>60</v>
      </c>
      <c r="Q147" s="117"/>
      <c r="R147" s="118"/>
      <c r="S147" s="114"/>
      <c r="T147" s="131"/>
      <c r="U147" s="114"/>
      <c r="V147" s="116"/>
      <c r="W147" s="119"/>
      <c r="X147" s="199"/>
      <c r="Y147" s="197"/>
      <c r="Z147" s="200" t="s">
        <v>60</v>
      </c>
      <c r="AA147" s="120"/>
      <c r="AB147" s="122"/>
      <c r="AC147" s="122"/>
      <c r="AD147" s="121"/>
      <c r="AE147" s="120"/>
      <c r="AF147" s="201"/>
      <c r="AG147" s="201"/>
      <c r="AH147" s="201" t="s">
        <v>80</v>
      </c>
      <c r="AI147" s="201"/>
      <c r="AJ147" s="201"/>
      <c r="AK147" s="201"/>
      <c r="AL147" s="201"/>
      <c r="AM147" s="201"/>
      <c r="AN147" s="201"/>
      <c r="AO147" s="122"/>
      <c r="AP147" s="122"/>
      <c r="AQ147" s="122"/>
      <c r="AR147" s="122"/>
      <c r="AS147" s="122"/>
      <c r="AT147" s="122" t="s">
        <v>80</v>
      </c>
      <c r="AU147" s="122"/>
      <c r="AV147" s="122"/>
      <c r="AW147" s="121"/>
      <c r="AY147" s="56">
        <f>AY148+AY149</f>
        <v>23</v>
      </c>
      <c r="AZ147" s="57">
        <f>AY147/G147</f>
        <v>7.666666666666667</v>
      </c>
      <c r="BA147" s="56"/>
      <c r="BB147" s="58">
        <f>J147+J148+J149+M147+M148+M149</f>
        <v>1</v>
      </c>
      <c r="BC147" s="58">
        <f>T147+T148+T149+W147+W148+W149</f>
        <v>1</v>
      </c>
    </row>
    <row r="148" spans="1:55" s="55" customFormat="1" ht="15" x14ac:dyDescent="0.25">
      <c r="A148" s="233" t="s">
        <v>508</v>
      </c>
      <c r="B148" s="238"/>
      <c r="C148" s="34" t="s">
        <v>349</v>
      </c>
      <c r="D148" s="35"/>
      <c r="E148" s="35"/>
      <c r="F148" s="49"/>
      <c r="G148" s="35"/>
      <c r="H148" s="35"/>
      <c r="I148" s="38" t="s">
        <v>622</v>
      </c>
      <c r="J148" s="206">
        <v>0.25</v>
      </c>
      <c r="K148" s="38"/>
      <c r="L148" s="205"/>
      <c r="M148" s="206"/>
      <c r="N148" s="48"/>
      <c r="O148" s="48"/>
      <c r="P148" s="43" t="s">
        <v>60</v>
      </c>
      <c r="Q148" s="225"/>
      <c r="R148" s="226"/>
      <c r="S148" s="38" t="s">
        <v>136</v>
      </c>
      <c r="T148" s="227">
        <v>0.25</v>
      </c>
      <c r="U148" s="38"/>
      <c r="V148" s="205"/>
      <c r="W148" s="46"/>
      <c r="X148" s="47"/>
      <c r="Y148" s="48"/>
      <c r="Z148" s="49"/>
      <c r="AA148" s="54">
        <v>1</v>
      </c>
      <c r="AB148" s="52"/>
      <c r="AC148" s="52">
        <v>4</v>
      </c>
      <c r="AD148" s="53"/>
      <c r="AE148" s="54"/>
      <c r="AF148" s="184"/>
      <c r="AG148" s="184"/>
      <c r="AH148" s="184" t="s">
        <v>80</v>
      </c>
      <c r="AI148" s="184"/>
      <c r="AJ148" s="184"/>
      <c r="AK148" s="184"/>
      <c r="AL148" s="184"/>
      <c r="AM148" s="184"/>
      <c r="AN148" s="184"/>
      <c r="AO148" s="52"/>
      <c r="AP148" s="52"/>
      <c r="AQ148" s="52"/>
      <c r="AR148" s="52"/>
      <c r="AS148" s="52"/>
      <c r="AT148" s="52" t="s">
        <v>80</v>
      </c>
      <c r="AU148" s="52"/>
      <c r="AV148" s="52"/>
      <c r="AW148" s="53"/>
      <c r="AY148" s="56">
        <f>SUM(AA148:AD148)</f>
        <v>5</v>
      </c>
      <c r="AZ148" s="57"/>
      <c r="BA148" s="56"/>
      <c r="BB148" s="58"/>
      <c r="BC148" s="58"/>
    </row>
    <row r="149" spans="1:55" s="55" customFormat="1" x14ac:dyDescent="0.25">
      <c r="A149" s="211" t="s">
        <v>553</v>
      </c>
      <c r="B149" s="202"/>
      <c r="C149" s="285" t="s">
        <v>350</v>
      </c>
      <c r="D149" s="204"/>
      <c r="E149" s="204"/>
      <c r="F149" s="213"/>
      <c r="G149" s="204"/>
      <c r="H149" s="204"/>
      <c r="I149" s="214" t="s">
        <v>622</v>
      </c>
      <c r="J149" s="216">
        <v>0.45</v>
      </c>
      <c r="K149" s="214" t="s">
        <v>129</v>
      </c>
      <c r="L149" s="215" t="s">
        <v>135</v>
      </c>
      <c r="M149" s="216">
        <v>0.3</v>
      </c>
      <c r="N149" s="217"/>
      <c r="O149" s="217"/>
      <c r="P149" s="208" t="s">
        <v>60</v>
      </c>
      <c r="Q149" s="218"/>
      <c r="R149" s="219"/>
      <c r="S149" s="214" t="s">
        <v>136</v>
      </c>
      <c r="T149" s="242">
        <v>0.45</v>
      </c>
      <c r="U149" s="214" t="s">
        <v>52</v>
      </c>
      <c r="V149" s="215" t="s">
        <v>135</v>
      </c>
      <c r="W149" s="220">
        <v>0.3</v>
      </c>
      <c r="X149" s="221"/>
      <c r="Y149" s="217"/>
      <c r="Z149" s="213" t="s">
        <v>60</v>
      </c>
      <c r="AA149" s="88"/>
      <c r="AB149" s="89"/>
      <c r="AC149" s="89">
        <v>18</v>
      </c>
      <c r="AD149" s="90"/>
      <c r="AE149" s="88"/>
      <c r="AF149" s="210"/>
      <c r="AG149" s="210"/>
      <c r="AH149" s="210" t="s">
        <v>80</v>
      </c>
      <c r="AI149" s="210"/>
      <c r="AJ149" s="210"/>
      <c r="AK149" s="210"/>
      <c r="AL149" s="210"/>
      <c r="AM149" s="210"/>
      <c r="AN149" s="210"/>
      <c r="AO149" s="89"/>
      <c r="AP149" s="89"/>
      <c r="AQ149" s="89"/>
      <c r="AR149" s="89"/>
      <c r="AS149" s="89"/>
      <c r="AT149" s="89" t="s">
        <v>80</v>
      </c>
      <c r="AU149" s="89"/>
      <c r="AV149" s="89"/>
      <c r="AW149" s="90"/>
      <c r="AY149" s="56">
        <f>SUM(AA149:AD149)</f>
        <v>18</v>
      </c>
      <c r="AZ149" s="57"/>
      <c r="BA149" s="56"/>
      <c r="BB149" s="58"/>
      <c r="BC149" s="58"/>
    </row>
    <row r="150" spans="1:55" s="354" customFormat="1" x14ac:dyDescent="0.25">
      <c r="A150" s="346"/>
      <c r="B150" s="347" t="s">
        <v>636</v>
      </c>
      <c r="C150" s="348" t="s">
        <v>686</v>
      </c>
      <c r="D150" s="349"/>
      <c r="E150" s="349" t="s">
        <v>674</v>
      </c>
      <c r="F150" s="349" t="s">
        <v>80</v>
      </c>
      <c r="G150" s="349">
        <v>3</v>
      </c>
      <c r="H150" s="349">
        <v>1</v>
      </c>
      <c r="I150" s="350"/>
      <c r="J150" s="318"/>
      <c r="K150" s="350"/>
      <c r="L150" s="350"/>
      <c r="M150" s="318"/>
      <c r="N150" s="319"/>
      <c r="O150" s="319"/>
      <c r="P150" s="320" t="s">
        <v>60</v>
      </c>
      <c r="Q150" s="351"/>
      <c r="R150" s="321"/>
      <c r="S150" s="350"/>
      <c r="T150" s="352"/>
      <c r="U150" s="316"/>
      <c r="V150" s="350"/>
      <c r="W150" s="318"/>
      <c r="X150" s="319"/>
      <c r="Y150" s="319"/>
      <c r="Z150" s="349" t="s">
        <v>60</v>
      </c>
      <c r="AA150" s="201"/>
      <c r="AB150" s="201"/>
      <c r="AC150" s="201"/>
      <c r="AD150" s="200"/>
      <c r="AE150" s="353"/>
      <c r="AF150" s="353"/>
      <c r="AG150" s="353"/>
      <c r="AH150" s="353"/>
      <c r="AI150" s="353" t="s">
        <v>80</v>
      </c>
      <c r="AJ150" s="353"/>
      <c r="AK150" s="353"/>
      <c r="AL150" s="353"/>
      <c r="AM150" s="353"/>
      <c r="AN150" s="353"/>
      <c r="AO150" s="353"/>
      <c r="AP150" s="353"/>
      <c r="AQ150" s="353"/>
      <c r="AR150" s="353"/>
      <c r="AS150" s="353"/>
      <c r="AT150" s="353"/>
      <c r="AU150" s="353"/>
      <c r="AV150" s="353"/>
      <c r="AW150" s="349"/>
      <c r="AY150" s="283">
        <v>30</v>
      </c>
      <c r="AZ150" s="355">
        <v>10</v>
      </c>
      <c r="BA150" s="283"/>
      <c r="BB150" s="356">
        <v>1</v>
      </c>
      <c r="BC150" s="356">
        <v>1</v>
      </c>
    </row>
    <row r="151" spans="1:55" s="354" customFormat="1" ht="15" x14ac:dyDescent="0.25">
      <c r="A151" s="233" t="s">
        <v>508</v>
      </c>
      <c r="B151" s="357"/>
      <c r="C151" s="358" t="s">
        <v>349</v>
      </c>
      <c r="D151" s="359"/>
      <c r="E151" s="359"/>
      <c r="F151" s="359"/>
      <c r="G151" s="359"/>
      <c r="H151" s="359"/>
      <c r="I151" s="326" t="s">
        <v>675</v>
      </c>
      <c r="J151" s="175">
        <v>0.05</v>
      </c>
      <c r="K151" s="360" t="s">
        <v>52</v>
      </c>
      <c r="L151" s="360" t="s">
        <v>676</v>
      </c>
      <c r="M151" s="175">
        <v>0.2</v>
      </c>
      <c r="N151" s="361"/>
      <c r="O151" s="361"/>
      <c r="P151" s="283"/>
      <c r="Q151" s="330"/>
      <c r="R151" s="331"/>
      <c r="S151" s="38" t="s">
        <v>136</v>
      </c>
      <c r="T151" s="227">
        <v>0.05</v>
      </c>
      <c r="U151" s="38" t="s">
        <v>129</v>
      </c>
      <c r="V151" s="360" t="s">
        <v>676</v>
      </c>
      <c r="W151" s="46">
        <v>0.2</v>
      </c>
      <c r="X151" s="361"/>
      <c r="Y151" s="361"/>
      <c r="Z151" s="359"/>
      <c r="AA151" s="184"/>
      <c r="AB151" s="184"/>
      <c r="AC151" s="184">
        <v>12</v>
      </c>
      <c r="AD151" s="49"/>
      <c r="AE151" s="362"/>
      <c r="AF151" s="362"/>
      <c r="AG151" s="362"/>
      <c r="AH151" s="362"/>
      <c r="AI151" s="362" t="s">
        <v>80</v>
      </c>
      <c r="AJ151" s="362"/>
      <c r="AK151" s="362"/>
      <c r="AL151" s="362"/>
      <c r="AM151" s="362"/>
      <c r="AN151" s="362"/>
      <c r="AO151" s="362"/>
      <c r="AP151" s="362"/>
      <c r="AQ151" s="362"/>
      <c r="AR151" s="362"/>
      <c r="AS151" s="362"/>
      <c r="AT151" s="362"/>
      <c r="AU151" s="362"/>
      <c r="AV151" s="362"/>
      <c r="AW151" s="359"/>
      <c r="AY151" s="283">
        <v>12</v>
      </c>
      <c r="AZ151" s="355"/>
      <c r="BA151" s="283"/>
      <c r="BB151" s="356"/>
      <c r="BC151" s="356"/>
    </row>
    <row r="152" spans="1:55" s="354" customFormat="1" x14ac:dyDescent="0.25">
      <c r="A152" s="363"/>
      <c r="B152" s="364"/>
      <c r="C152" s="365" t="s">
        <v>108</v>
      </c>
      <c r="D152" s="366"/>
      <c r="E152" s="366"/>
      <c r="F152" s="367"/>
      <c r="G152" s="366"/>
      <c r="H152" s="366"/>
      <c r="I152" s="368"/>
      <c r="J152" s="369"/>
      <c r="K152" s="155" t="s">
        <v>485</v>
      </c>
      <c r="L152" s="156"/>
      <c r="M152" s="216">
        <v>0.75</v>
      </c>
      <c r="N152" s="369"/>
      <c r="O152" s="369"/>
      <c r="P152" s="370"/>
      <c r="Q152" s="368"/>
      <c r="R152" s="369"/>
      <c r="S152" s="155" t="s">
        <v>485</v>
      </c>
      <c r="T152" s="216">
        <v>0.75</v>
      </c>
      <c r="U152" s="369"/>
      <c r="V152" s="156"/>
      <c r="W152" s="370"/>
      <c r="X152" s="371"/>
      <c r="Y152" s="339"/>
      <c r="Z152" s="367"/>
      <c r="AA152" s="88"/>
      <c r="AB152" s="89"/>
      <c r="AC152" s="89">
        <v>24</v>
      </c>
      <c r="AD152" s="90"/>
      <c r="AE152" s="372"/>
      <c r="AF152" s="373"/>
      <c r="AG152" s="373"/>
      <c r="AH152" s="373"/>
      <c r="AI152" s="373" t="s">
        <v>80</v>
      </c>
      <c r="AJ152" s="373"/>
      <c r="AK152" s="373"/>
      <c r="AL152" s="373"/>
      <c r="AM152" s="373"/>
      <c r="AN152" s="373"/>
      <c r="AO152" s="374"/>
      <c r="AP152" s="374"/>
      <c r="AQ152" s="374"/>
      <c r="AR152" s="374"/>
      <c r="AS152" s="374"/>
      <c r="AT152" s="374"/>
      <c r="AU152" s="374"/>
      <c r="AV152" s="374"/>
      <c r="AW152" s="375"/>
      <c r="AY152" s="283">
        <f>SUM(AA152:AD152)</f>
        <v>24</v>
      </c>
      <c r="AZ152" s="355"/>
      <c r="BA152" s="283"/>
      <c r="BB152" s="356"/>
      <c r="BC152" s="356"/>
    </row>
    <row r="153" spans="1:55" s="55" customFormat="1" x14ac:dyDescent="0.25">
      <c r="A153" s="251"/>
      <c r="B153" s="111" t="s">
        <v>627</v>
      </c>
      <c r="C153" s="248" t="s">
        <v>687</v>
      </c>
      <c r="D153" s="113" t="s">
        <v>60</v>
      </c>
      <c r="E153" s="113" t="s">
        <v>416</v>
      </c>
      <c r="F153" s="200" t="s">
        <v>80</v>
      </c>
      <c r="G153" s="113">
        <v>3</v>
      </c>
      <c r="H153" s="113">
        <v>1</v>
      </c>
      <c r="I153" s="114"/>
      <c r="J153" s="115"/>
      <c r="K153" s="114"/>
      <c r="L153" s="116"/>
      <c r="M153" s="115"/>
      <c r="N153" s="197"/>
      <c r="O153" s="197"/>
      <c r="P153" s="198" t="s">
        <v>60</v>
      </c>
      <c r="Q153" s="117"/>
      <c r="R153" s="118"/>
      <c r="S153" s="114"/>
      <c r="T153" s="131"/>
      <c r="U153" s="114"/>
      <c r="V153" s="116"/>
      <c r="W153" s="119"/>
      <c r="X153" s="199"/>
      <c r="Y153" s="197"/>
      <c r="Z153" s="200" t="s">
        <v>60</v>
      </c>
      <c r="AA153" s="120"/>
      <c r="AB153" s="122"/>
      <c r="AC153" s="122"/>
      <c r="AD153" s="121"/>
      <c r="AE153" s="120" t="s">
        <v>80</v>
      </c>
      <c r="AF153" s="201"/>
      <c r="AG153" s="201" t="s">
        <v>80</v>
      </c>
      <c r="AH153" s="201" t="s">
        <v>80</v>
      </c>
      <c r="AI153" s="201"/>
      <c r="AJ153" s="201" t="s">
        <v>80</v>
      </c>
      <c r="AK153" s="201" t="s">
        <v>80</v>
      </c>
      <c r="AL153" s="201" t="s">
        <v>80</v>
      </c>
      <c r="AM153" s="201" t="s">
        <v>80</v>
      </c>
      <c r="AN153" s="201"/>
      <c r="AO153" s="122" t="s">
        <v>80</v>
      </c>
      <c r="AP153" s="122" t="s">
        <v>80</v>
      </c>
      <c r="AQ153" s="122" t="s">
        <v>80</v>
      </c>
      <c r="AR153" s="122" t="s">
        <v>80</v>
      </c>
      <c r="AS153" s="122" t="s">
        <v>80</v>
      </c>
      <c r="AT153" s="122" t="s">
        <v>80</v>
      </c>
      <c r="AU153" s="122" t="s">
        <v>80</v>
      </c>
      <c r="AV153" s="122"/>
      <c r="AW153" s="121" t="s">
        <v>80</v>
      </c>
      <c r="AY153" s="56">
        <f>AY154+AY155</f>
        <v>42</v>
      </c>
      <c r="AZ153" s="57">
        <f>AY153/G153</f>
        <v>14</v>
      </c>
      <c r="BA153" s="56"/>
      <c r="BB153" s="58">
        <f>J153+J154+J155+M153+M154+M155</f>
        <v>1</v>
      </c>
      <c r="BC153" s="58">
        <f>T153+T154+T155+W153+W154+W155</f>
        <v>1</v>
      </c>
    </row>
    <row r="154" spans="1:55" s="55" customFormat="1" ht="15" x14ac:dyDescent="0.25">
      <c r="A154" s="233" t="s">
        <v>553</v>
      </c>
      <c r="B154" s="238"/>
      <c r="C154" s="34" t="s">
        <v>476</v>
      </c>
      <c r="D154" s="35"/>
      <c r="E154" s="35"/>
      <c r="F154" s="49"/>
      <c r="G154" s="35"/>
      <c r="H154" s="35"/>
      <c r="I154" s="38" t="s">
        <v>484</v>
      </c>
      <c r="J154" s="206">
        <v>0.3</v>
      </c>
      <c r="K154" s="38" t="s">
        <v>129</v>
      </c>
      <c r="L154" s="205" t="s">
        <v>135</v>
      </c>
      <c r="M154" s="206">
        <v>0.2</v>
      </c>
      <c r="N154" s="48"/>
      <c r="O154" s="48"/>
      <c r="P154" s="43"/>
      <c r="Q154" s="225"/>
      <c r="R154" s="226"/>
      <c r="S154" s="38" t="s">
        <v>136</v>
      </c>
      <c r="T154" s="227">
        <v>0.3</v>
      </c>
      <c r="U154" s="38" t="s">
        <v>52</v>
      </c>
      <c r="V154" s="205" t="s">
        <v>135</v>
      </c>
      <c r="W154" s="46">
        <v>0.2</v>
      </c>
      <c r="X154" s="47"/>
      <c r="Y154" s="48"/>
      <c r="Z154" s="49" t="s">
        <v>60</v>
      </c>
      <c r="AA154" s="54"/>
      <c r="AB154" s="52"/>
      <c r="AC154" s="52">
        <v>18</v>
      </c>
      <c r="AD154" s="53"/>
      <c r="AE154" s="54" t="s">
        <v>80</v>
      </c>
      <c r="AF154" s="184"/>
      <c r="AG154" s="184" t="s">
        <v>80</v>
      </c>
      <c r="AH154" s="184" t="s">
        <v>80</v>
      </c>
      <c r="AI154" s="184"/>
      <c r="AJ154" s="184" t="s">
        <v>80</v>
      </c>
      <c r="AK154" s="184" t="s">
        <v>80</v>
      </c>
      <c r="AL154" s="184" t="s">
        <v>80</v>
      </c>
      <c r="AM154" s="184" t="s">
        <v>80</v>
      </c>
      <c r="AN154" s="184"/>
      <c r="AO154" s="52" t="s">
        <v>80</v>
      </c>
      <c r="AP154" s="52" t="s">
        <v>80</v>
      </c>
      <c r="AQ154" s="52" t="s">
        <v>80</v>
      </c>
      <c r="AR154" s="52" t="s">
        <v>80</v>
      </c>
      <c r="AS154" s="52" t="s">
        <v>80</v>
      </c>
      <c r="AT154" s="52" t="s">
        <v>80</v>
      </c>
      <c r="AU154" s="52" t="s">
        <v>80</v>
      </c>
      <c r="AV154" s="52"/>
      <c r="AW154" s="53" t="s">
        <v>80</v>
      </c>
      <c r="AY154" s="56">
        <f>SUM(AA154:AD154)</f>
        <v>18</v>
      </c>
      <c r="AZ154" s="57"/>
      <c r="BA154" s="56"/>
      <c r="BB154" s="58"/>
      <c r="BC154" s="58"/>
    </row>
    <row r="155" spans="1:55" s="55" customFormat="1" ht="16.5" thickBot="1" x14ac:dyDescent="0.3">
      <c r="A155" s="376"/>
      <c r="B155" s="286"/>
      <c r="C155" s="254" t="s">
        <v>108</v>
      </c>
      <c r="D155" s="255"/>
      <c r="E155" s="255"/>
      <c r="F155" s="256"/>
      <c r="G155" s="255"/>
      <c r="H155" s="255"/>
      <c r="I155" s="377"/>
      <c r="J155" s="378"/>
      <c r="K155" s="377" t="s">
        <v>134</v>
      </c>
      <c r="L155" s="378"/>
      <c r="M155" s="287">
        <v>0.5</v>
      </c>
      <c r="N155" s="377"/>
      <c r="O155" s="378"/>
      <c r="P155" s="379"/>
      <c r="Q155" s="291"/>
      <c r="R155" s="378"/>
      <c r="S155" s="377" t="s">
        <v>134</v>
      </c>
      <c r="T155" s="295">
        <v>0.5</v>
      </c>
      <c r="U155" s="377"/>
      <c r="V155" s="378"/>
      <c r="W155" s="379"/>
      <c r="X155" s="296"/>
      <c r="Y155" s="297"/>
      <c r="Z155" s="256"/>
      <c r="AA155" s="91"/>
      <c r="AB155" s="92"/>
      <c r="AC155" s="92">
        <v>24</v>
      </c>
      <c r="AD155" s="93"/>
      <c r="AE155" s="91" t="s">
        <v>80</v>
      </c>
      <c r="AF155" s="258"/>
      <c r="AG155" s="258" t="s">
        <v>80</v>
      </c>
      <c r="AH155" s="258" t="s">
        <v>80</v>
      </c>
      <c r="AI155" s="258"/>
      <c r="AJ155" s="258" t="s">
        <v>80</v>
      </c>
      <c r="AK155" s="258" t="s">
        <v>80</v>
      </c>
      <c r="AL155" s="258" t="s">
        <v>80</v>
      </c>
      <c r="AM155" s="258" t="s">
        <v>80</v>
      </c>
      <c r="AN155" s="258"/>
      <c r="AO155" s="92" t="s">
        <v>80</v>
      </c>
      <c r="AP155" s="92" t="s">
        <v>80</v>
      </c>
      <c r="AQ155" s="92" t="s">
        <v>80</v>
      </c>
      <c r="AR155" s="92" t="s">
        <v>80</v>
      </c>
      <c r="AS155" s="92" t="s">
        <v>80</v>
      </c>
      <c r="AT155" s="92" t="s">
        <v>80</v>
      </c>
      <c r="AU155" s="92" t="s">
        <v>80</v>
      </c>
      <c r="AV155" s="92"/>
      <c r="AW155" s="93" t="s">
        <v>80</v>
      </c>
      <c r="AY155" s="56">
        <f>SUM(AA155:AD155)</f>
        <v>24</v>
      </c>
      <c r="AZ155" s="57"/>
      <c r="BA155" s="56"/>
      <c r="BB155" s="58"/>
      <c r="BC155" s="58"/>
    </row>
    <row r="156" spans="1:55" ht="16.5" thickBot="1" x14ac:dyDescent="0.3">
      <c r="C156" s="446" t="s">
        <v>4</v>
      </c>
      <c r="D156" s="447"/>
      <c r="E156" s="447"/>
      <c r="F156" s="448"/>
      <c r="G156" s="103"/>
      <c r="H156" s="105"/>
      <c r="I156" s="425"/>
      <c r="J156" s="425"/>
      <c r="K156" s="425"/>
      <c r="L156" s="425"/>
      <c r="M156" s="425"/>
      <c r="N156" s="104"/>
      <c r="O156" s="104"/>
      <c r="P156" s="106"/>
      <c r="Q156" s="154"/>
      <c r="R156" s="154"/>
      <c r="S156" s="422"/>
      <c r="T156" s="422"/>
      <c r="U156" s="422"/>
      <c r="V156" s="422"/>
      <c r="W156" s="423"/>
      <c r="X156" s="450"/>
      <c r="Y156" s="449"/>
      <c r="Z156" s="451"/>
      <c r="AA156" s="107">
        <f>SUM(AA9:AA75)</f>
        <v>434.5</v>
      </c>
      <c r="AB156" s="108">
        <f>SUM(AB9:AB75)</f>
        <v>68</v>
      </c>
      <c r="AC156" s="108">
        <f>SUM(AC9:AC75)</f>
        <v>402</v>
      </c>
      <c r="AD156" s="107">
        <f>SUM(AD9:AD75)</f>
        <v>529</v>
      </c>
    </row>
    <row r="157" spans="1:55" x14ac:dyDescent="0.25">
      <c r="C157" s="100" t="s">
        <v>645</v>
      </c>
      <c r="D157" s="382" t="s">
        <v>673</v>
      </c>
      <c r="E157" s="102"/>
      <c r="F157" s="102"/>
      <c r="G157" s="102"/>
      <c r="H157" s="102"/>
      <c r="I157" s="102"/>
      <c r="J157" s="33"/>
      <c r="K157" s="102"/>
      <c r="L157" s="102"/>
      <c r="M157" s="33"/>
      <c r="N157" s="33"/>
      <c r="O157" s="33"/>
      <c r="P157" s="102"/>
      <c r="Q157" s="102"/>
      <c r="R157" s="102"/>
      <c r="S157" s="102"/>
      <c r="T157" s="33"/>
      <c r="U157" s="383"/>
      <c r="V157" s="384"/>
      <c r="W157" s="33"/>
      <c r="X157" s="33"/>
      <c r="Y157" s="33"/>
      <c r="Z157" s="102"/>
      <c r="AA157" s="102"/>
      <c r="AB157" s="102"/>
      <c r="AC157" s="102"/>
      <c r="AD157" s="102"/>
    </row>
    <row r="158" spans="1:55" x14ac:dyDescent="0.25">
      <c r="D158" s="109" t="s">
        <v>671</v>
      </c>
    </row>
    <row r="159" spans="1:55" x14ac:dyDescent="0.25">
      <c r="D159" s="109" t="s">
        <v>667</v>
      </c>
    </row>
  </sheetData>
  <autoFilter ref="A8:BC156"/>
  <mergeCells count="48">
    <mergeCell ref="BB5:BB8"/>
    <mergeCell ref="AO5:AO8"/>
    <mergeCell ref="C156:F156"/>
    <mergeCell ref="I156:M156"/>
    <mergeCell ref="S156:W156"/>
    <mergeCell ref="X156:Z156"/>
    <mergeCell ref="AS5:AS8"/>
    <mergeCell ref="AT5:AT8"/>
    <mergeCell ref="AP5:AP8"/>
    <mergeCell ref="AQ5:AQ8"/>
    <mergeCell ref="AR5:AR8"/>
    <mergeCell ref="AF5:AF8"/>
    <mergeCell ref="AG5:AG8"/>
    <mergeCell ref="AH5:AH8"/>
    <mergeCell ref="AI5:AI8"/>
    <mergeCell ref="AJ5:AJ8"/>
    <mergeCell ref="BC5:BC8"/>
    <mergeCell ref="I7:M7"/>
    <mergeCell ref="N7:P7"/>
    <mergeCell ref="Q7:W7"/>
    <mergeCell ref="X7:Z7"/>
    <mergeCell ref="AA7:AA8"/>
    <mergeCell ref="AB7:AB8"/>
    <mergeCell ref="AC7:AC8"/>
    <mergeCell ref="AD7:AD8"/>
    <mergeCell ref="AU5:AU8"/>
    <mergeCell ref="AV5:AV8"/>
    <mergeCell ref="AW5:AW8"/>
    <mergeCell ref="AY5:AY8"/>
    <mergeCell ref="AZ5:AZ8"/>
    <mergeCell ref="AK5:AK8"/>
    <mergeCell ref="AL5:AL8"/>
    <mergeCell ref="AN5:AN8"/>
    <mergeCell ref="F1:M1"/>
    <mergeCell ref="E3:F3"/>
    <mergeCell ref="F5:F8"/>
    <mergeCell ref="G5:G8"/>
    <mergeCell ref="H5:H8"/>
    <mergeCell ref="AM5:AM8"/>
    <mergeCell ref="I5:P6"/>
    <mergeCell ref="Q5:Z6"/>
    <mergeCell ref="AA5:AD6"/>
    <mergeCell ref="AE5:AE8"/>
    <mergeCell ref="A5:A8"/>
    <mergeCell ref="B5:B8"/>
    <mergeCell ref="C5:C8"/>
    <mergeCell ref="D5:D8"/>
    <mergeCell ref="E5:E8"/>
  </mergeCells>
  <hyperlinks>
    <hyperlink ref="A143" r:id="rId1"/>
    <hyperlink ref="A138" r:id="rId2"/>
    <hyperlink ref="A136" r:id="rId3"/>
    <hyperlink ref="A134" r:id="rId4"/>
    <hyperlink ref="A132" r:id="rId5" display="Claire Bouligand, Erwan Pathier"/>
    <hyperlink ref="A130" r:id="rId6"/>
    <hyperlink ref="A125" r:id="rId7" display="Emeline Talansier, Jean-Manuel Grousson"/>
    <hyperlink ref="A114" r:id="rId8"/>
    <hyperlink ref="A106" r:id="rId9"/>
    <hyperlink ref="A108" r:id="rId10"/>
    <hyperlink ref="A104" r:id="rId11"/>
    <hyperlink ref="A95" r:id="rId12"/>
    <hyperlink ref="A98" r:id="rId13"/>
    <hyperlink ref="A93" r:id="rId14"/>
    <hyperlink ref="A85" r:id="rId15"/>
    <hyperlink ref="A83" r:id="rId16" display="Hélène Eymard-Bontemps"/>
    <hyperlink ref="A74" r:id="rId17"/>
    <hyperlink ref="A70" r:id="rId18"/>
    <hyperlink ref="A78" r:id="rId19"/>
    <hyperlink ref="A81" r:id="rId20"/>
    <hyperlink ref="A68" r:id="rId21"/>
    <hyperlink ref="A12" r:id="rId22"/>
    <hyperlink ref="A26" r:id="rId23"/>
    <hyperlink ref="A24" r:id="rId24"/>
    <hyperlink ref="A33" r:id="rId25"/>
    <hyperlink ref="A37" r:id="rId26"/>
    <hyperlink ref="A39" r:id="rId27"/>
    <hyperlink ref="A42" r:id="rId28"/>
    <hyperlink ref="A44" r:id="rId29" display="Eric Saint Aman"/>
    <hyperlink ref="A46" r:id="rId30"/>
    <hyperlink ref="A48" r:id="rId31" display="Eric Saint-Aman "/>
    <hyperlink ref="A50" r:id="rId32" display="Eric Saint-Aman "/>
    <hyperlink ref="A89" r:id="rId33"/>
    <hyperlink ref="A120" r:id="rId34"/>
    <hyperlink ref="A118" r:id="rId35"/>
    <hyperlink ref="A148" r:id="rId36"/>
    <hyperlink ref="A149" r:id="rId37"/>
    <hyperlink ref="A154" r:id="rId38"/>
    <hyperlink ref="A116" r:id="rId39"/>
    <hyperlink ref="A102" r:id="rId40"/>
    <hyperlink ref="A9" r:id="rId41"/>
    <hyperlink ref="A52" r:id="rId42"/>
    <hyperlink ref="A122" r:id="rId43"/>
    <hyperlink ref="A61" r:id="rId44"/>
    <hyperlink ref="A76" r:id="rId45"/>
    <hyperlink ref="A100" r:id="rId46"/>
    <hyperlink ref="A58" r:id="rId47"/>
    <hyperlink ref="A22" r:id="rId48"/>
    <hyperlink ref="A112" r:id="rId49"/>
    <hyperlink ref="A66" r:id="rId50"/>
    <hyperlink ref="A128" r:id="rId51"/>
    <hyperlink ref="A64" r:id="rId52"/>
    <hyperlink ref="A87" r:id="rId53"/>
    <hyperlink ref="A72" r:id="rId54"/>
    <hyperlink ref="A16" r:id="rId55"/>
    <hyperlink ref="A55" r:id="rId56" display="Olivier Gagliardini, Patrice Brault  "/>
    <hyperlink ref="A141" r:id="rId57" display="pierre.boue@univ-grenoble-alpes.fr"/>
    <hyperlink ref="A29" r:id="rId58"/>
    <hyperlink ref="A18" r:id="rId59"/>
    <hyperlink ref="A151" r:id="rId60"/>
    <hyperlink ref="A145" r:id="rId61"/>
  </hyperlinks>
  <printOptions horizontalCentered="1"/>
  <pageMargins left="0.11811023622047245" right="0.11811023622047245" top="0.35433070866141736" bottom="0.35433070866141736" header="0.31496062992125984" footer="0.31496062992125984"/>
  <pageSetup paperSize="9" scale="22" fitToHeight="3" orientation="landscape" cellComments="asDisplayed" r:id="rId62"/>
  <drawing r:id="rId63"/>
  <legacyDrawing r:id="rId6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0"/>
  <sheetViews>
    <sheetView workbookViewId="0">
      <selection activeCell="E33" sqref="E33"/>
    </sheetView>
  </sheetViews>
  <sheetFormatPr baseColWidth="10" defaultRowHeight="15" x14ac:dyDescent="0.25"/>
  <sheetData>
    <row r="3" spans="2:2" ht="45" x14ac:dyDescent="0.25">
      <c r="B3" s="1" t="s">
        <v>24</v>
      </c>
    </row>
    <row r="4" spans="2:2" x14ac:dyDescent="0.25">
      <c r="B4" t="s">
        <v>11</v>
      </c>
    </row>
    <row r="5" spans="2:2" x14ac:dyDescent="0.25">
      <c r="B5" t="s">
        <v>22</v>
      </c>
    </row>
    <row r="6" spans="2:2" x14ac:dyDescent="0.25">
      <c r="B6" t="s">
        <v>23</v>
      </c>
    </row>
    <row r="7" spans="2:2" x14ac:dyDescent="0.25">
      <c r="B7" t="s">
        <v>12</v>
      </c>
    </row>
    <row r="8" spans="2:2" x14ac:dyDescent="0.25">
      <c r="B8" t="s">
        <v>14</v>
      </c>
    </row>
    <row r="9" spans="2:2" x14ac:dyDescent="0.25">
      <c r="B9" t="s">
        <v>15</v>
      </c>
    </row>
    <row r="10" spans="2:2" x14ac:dyDescent="0.25">
      <c r="B10" t="s">
        <v>16</v>
      </c>
    </row>
    <row r="11" spans="2:2" x14ac:dyDescent="0.25">
      <c r="B11" t="s">
        <v>17</v>
      </c>
    </row>
    <row r="12" spans="2:2" x14ac:dyDescent="0.25">
      <c r="B12" t="s">
        <v>18</v>
      </c>
    </row>
    <row r="13" spans="2:2" x14ac:dyDescent="0.25">
      <c r="B13" t="s">
        <v>19</v>
      </c>
    </row>
    <row r="14" spans="2:2" x14ac:dyDescent="0.25">
      <c r="B14" t="s">
        <v>25</v>
      </c>
    </row>
    <row r="18" spans="2:2" x14ac:dyDescent="0.25">
      <c r="B18" t="s">
        <v>13</v>
      </c>
    </row>
    <row r="19" spans="2:2" x14ac:dyDescent="0.25">
      <c r="B19" t="s">
        <v>20</v>
      </c>
    </row>
    <row r="20" spans="2:2" x14ac:dyDescent="0.25">
      <c r="B20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S1</vt:lpstr>
      <vt:lpstr>S2</vt:lpstr>
      <vt:lpstr>S3</vt:lpstr>
      <vt:lpstr>S4</vt:lpstr>
      <vt:lpstr>Feuil2</vt:lpstr>
      <vt:lpstr>Nature_des_épreuves_CC</vt:lpstr>
    </vt:vector>
  </TitlesOfParts>
  <Company>UPMF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Murielle Rustat</dc:creator>
  <cp:lastModifiedBy>YVES MARKOWICZ</cp:lastModifiedBy>
  <cp:lastPrinted>2020-01-14T16:38:19Z</cp:lastPrinted>
  <dcterms:created xsi:type="dcterms:W3CDTF">2017-01-26T13:39:47Z</dcterms:created>
  <dcterms:modified xsi:type="dcterms:W3CDTF">2020-01-14T16:38:27Z</dcterms:modified>
</cp:coreProperties>
</file>